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M:\InstResearch\10-yr Cf Reports\2025-26 10-yr Cf Metrics\"/>
    </mc:Choice>
  </mc:AlternateContent>
  <xr:revisionPtr revIDLastSave="0" documentId="13_ncr:1_{DC0ABE6D-4D72-428D-863C-C8E09FBD4D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rad Students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1" i="14" l="1"/>
  <c r="P102" i="14"/>
  <c r="O101" i="14"/>
  <c r="O102" i="14"/>
  <c r="N101" i="14"/>
  <c r="N102" i="14"/>
  <c r="M101" i="14"/>
  <c r="M102" i="14"/>
  <c r="L102" i="14"/>
  <c r="L101" i="14"/>
  <c r="P94" i="14"/>
  <c r="P86" i="14"/>
  <c r="P87" i="14"/>
  <c r="P88" i="14"/>
  <c r="P89" i="14"/>
  <c r="P90" i="14"/>
  <c r="P91" i="14"/>
  <c r="P92" i="14"/>
  <c r="P93" i="14"/>
  <c r="P85" i="14"/>
  <c r="O94" i="14"/>
  <c r="O86" i="14"/>
  <c r="O87" i="14"/>
  <c r="O88" i="14"/>
  <c r="O89" i="14"/>
  <c r="O90" i="14"/>
  <c r="O91" i="14"/>
  <c r="O92" i="14"/>
  <c r="O93" i="14"/>
  <c r="O85" i="14"/>
  <c r="N94" i="14"/>
  <c r="N86" i="14"/>
  <c r="N87" i="14"/>
  <c r="N88" i="14"/>
  <c r="N89" i="14"/>
  <c r="N90" i="14"/>
  <c r="N91" i="14"/>
  <c r="N92" i="14"/>
  <c r="N93" i="14"/>
  <c r="N85" i="14"/>
  <c r="M94" i="14"/>
  <c r="M87" i="14"/>
  <c r="M88" i="14"/>
  <c r="M89" i="14"/>
  <c r="M90" i="14"/>
  <c r="M91" i="14"/>
  <c r="M92" i="14"/>
  <c r="M93" i="14"/>
  <c r="M86" i="14"/>
  <c r="M85" i="14"/>
  <c r="L94" i="14"/>
  <c r="P81" i="14"/>
  <c r="P80" i="14"/>
  <c r="P79" i="14"/>
  <c r="O81" i="14"/>
  <c r="O80" i="14"/>
  <c r="O79" i="14"/>
  <c r="N81" i="14"/>
  <c r="N80" i="14"/>
  <c r="N79" i="14"/>
  <c r="M81" i="14"/>
  <c r="L74" i="14"/>
  <c r="O74" i="14" s="1"/>
  <c r="P74" i="14"/>
  <c r="P72" i="14"/>
  <c r="P73" i="14"/>
  <c r="P71" i="14"/>
  <c r="O72" i="14"/>
  <c r="O73" i="14"/>
  <c r="O71" i="14"/>
  <c r="N72" i="14"/>
  <c r="N73" i="14"/>
  <c r="N71" i="14"/>
  <c r="M72" i="14"/>
  <c r="M73" i="14"/>
  <c r="M71" i="14"/>
  <c r="M80" i="14"/>
  <c r="M79" i="14"/>
  <c r="L81" i="14"/>
  <c r="P64" i="14"/>
  <c r="P65" i="14"/>
  <c r="P62" i="14"/>
  <c r="O64" i="14"/>
  <c r="O65" i="14"/>
  <c r="O62" i="14"/>
  <c r="N64" i="14"/>
  <c r="N65" i="14"/>
  <c r="N62" i="14"/>
  <c r="M64" i="14"/>
  <c r="M65" i="14"/>
  <c r="M62" i="14"/>
  <c r="O57" i="14"/>
  <c r="O56" i="14"/>
  <c r="O55" i="14"/>
  <c r="N57" i="14"/>
  <c r="N56" i="14"/>
  <c r="N55" i="14"/>
  <c r="M57" i="14"/>
  <c r="M56" i="14"/>
  <c r="M55" i="14"/>
  <c r="P50" i="14"/>
  <c r="P38" i="14"/>
  <c r="P39" i="14"/>
  <c r="P40" i="14"/>
  <c r="P41" i="14"/>
  <c r="P42" i="14"/>
  <c r="P43" i="14"/>
  <c r="P44" i="14"/>
  <c r="P45" i="14"/>
  <c r="P46" i="14"/>
  <c r="P47" i="14"/>
  <c r="P48" i="14"/>
  <c r="P49" i="14"/>
  <c r="P37" i="14"/>
  <c r="O50" i="14"/>
  <c r="O38" i="14"/>
  <c r="O39" i="14"/>
  <c r="O40" i="14"/>
  <c r="O41" i="14"/>
  <c r="O42" i="14"/>
  <c r="O43" i="14"/>
  <c r="O44" i="14"/>
  <c r="O45" i="14"/>
  <c r="O46" i="14"/>
  <c r="O47" i="14"/>
  <c r="O48" i="14"/>
  <c r="O49" i="14"/>
  <c r="O37" i="14"/>
  <c r="N50" i="14"/>
  <c r="N38" i="14"/>
  <c r="N39" i="14"/>
  <c r="N40" i="14"/>
  <c r="N41" i="14"/>
  <c r="N42" i="14"/>
  <c r="N43" i="14"/>
  <c r="N44" i="14"/>
  <c r="N45" i="14"/>
  <c r="N46" i="14"/>
  <c r="N47" i="14"/>
  <c r="N48" i="14"/>
  <c r="N49" i="14"/>
  <c r="N37" i="14"/>
  <c r="M50" i="14"/>
  <c r="M38" i="14"/>
  <c r="M39" i="14"/>
  <c r="M40" i="14"/>
  <c r="M41" i="14"/>
  <c r="M42" i="14"/>
  <c r="M43" i="14"/>
  <c r="M44" i="14"/>
  <c r="M45" i="14"/>
  <c r="M46" i="14"/>
  <c r="M47" i="14"/>
  <c r="M48" i="14"/>
  <c r="M49" i="14"/>
  <c r="M37" i="14"/>
  <c r="P22" i="14"/>
  <c r="P23" i="14"/>
  <c r="P24" i="14"/>
  <c r="P25" i="14"/>
  <c r="P26" i="14"/>
  <c r="P27" i="14"/>
  <c r="P28" i="14"/>
  <c r="P29" i="14"/>
  <c r="P30" i="14"/>
  <c r="P31" i="14"/>
  <c r="P32" i="14"/>
  <c r="P21" i="14"/>
  <c r="O33" i="14"/>
  <c r="O22" i="14"/>
  <c r="O23" i="14"/>
  <c r="O24" i="14"/>
  <c r="O25" i="14"/>
  <c r="O26" i="14"/>
  <c r="O27" i="14"/>
  <c r="O28" i="14"/>
  <c r="O29" i="14"/>
  <c r="O30" i="14"/>
  <c r="O31" i="14"/>
  <c r="O32" i="14"/>
  <c r="O21" i="14"/>
  <c r="N22" i="14"/>
  <c r="N23" i="14"/>
  <c r="N24" i="14"/>
  <c r="N25" i="14"/>
  <c r="N26" i="14"/>
  <c r="N27" i="14"/>
  <c r="N28" i="14"/>
  <c r="N29" i="14"/>
  <c r="N30" i="14"/>
  <c r="N31" i="14"/>
  <c r="N32" i="14"/>
  <c r="N21" i="14"/>
  <c r="M22" i="14"/>
  <c r="M23" i="14"/>
  <c r="M24" i="14"/>
  <c r="M25" i="14"/>
  <c r="M26" i="14"/>
  <c r="M27" i="14"/>
  <c r="M28" i="14"/>
  <c r="M29" i="14"/>
  <c r="M30" i="14"/>
  <c r="M31" i="14"/>
  <c r="M32" i="14"/>
  <c r="M21" i="14"/>
  <c r="M17" i="14"/>
  <c r="M5" i="14"/>
  <c r="M6" i="14"/>
  <c r="M7" i="14"/>
  <c r="M8" i="14"/>
  <c r="M9" i="14"/>
  <c r="M10" i="14"/>
  <c r="M11" i="14"/>
  <c r="M12" i="14"/>
  <c r="M13" i="14"/>
  <c r="M14" i="14"/>
  <c r="M15" i="14"/>
  <c r="M16" i="14"/>
  <c r="M4" i="14"/>
  <c r="N4" i="14"/>
  <c r="N5" i="14"/>
  <c r="N6" i="14"/>
  <c r="N7" i="14"/>
  <c r="N8" i="14"/>
  <c r="N9" i="14"/>
  <c r="N10" i="14"/>
  <c r="N11" i="14"/>
  <c r="N12" i="14"/>
  <c r="N13" i="14"/>
  <c r="N14" i="14"/>
  <c r="N15" i="14"/>
  <c r="N16" i="14"/>
  <c r="O4" i="14"/>
  <c r="O5" i="14"/>
  <c r="O6" i="14"/>
  <c r="O7" i="14"/>
  <c r="O8" i="14"/>
  <c r="O9" i="14"/>
  <c r="O10" i="14"/>
  <c r="O11" i="14"/>
  <c r="O12" i="14"/>
  <c r="O13" i="14"/>
  <c r="O14" i="14"/>
  <c r="O15" i="14"/>
  <c r="O16" i="14"/>
  <c r="P4" i="14"/>
  <c r="P5" i="14"/>
  <c r="P6" i="14"/>
  <c r="P7" i="14"/>
  <c r="P8" i="14"/>
  <c r="P9" i="14"/>
  <c r="P10" i="14"/>
  <c r="P11" i="14"/>
  <c r="P12" i="14"/>
  <c r="P13" i="14"/>
  <c r="P14" i="14"/>
  <c r="P15" i="14"/>
  <c r="P16" i="14"/>
  <c r="P3" i="14"/>
  <c r="O3" i="14"/>
  <c r="N3" i="14"/>
  <c r="M3" i="14"/>
  <c r="L65" i="14"/>
  <c r="L64" i="14"/>
  <c r="L62" i="14"/>
  <c r="L57" i="14"/>
  <c r="L33" i="14"/>
  <c r="M33" i="14" s="1"/>
  <c r="L50" i="14"/>
  <c r="L17" i="14"/>
  <c r="P17" i="14" s="1"/>
  <c r="C57" i="14"/>
  <c r="C65" i="14" s="1"/>
  <c r="B57" i="14"/>
  <c r="B65" i="14" s="1"/>
  <c r="F122" i="14"/>
  <c r="J17" i="14"/>
  <c r="J62" i="14" s="1"/>
  <c r="I17" i="14"/>
  <c r="I62" i="14" s="1"/>
  <c r="H17" i="14"/>
  <c r="H62" i="14" s="1"/>
  <c r="G17" i="14"/>
  <c r="G62" i="14" s="1"/>
  <c r="F17" i="14"/>
  <c r="F62" i="14" s="1"/>
  <c r="E17" i="14"/>
  <c r="E62" i="14" s="1"/>
  <c r="D17" i="14"/>
  <c r="D62" i="14" s="1"/>
  <c r="C17" i="14"/>
  <c r="C62" i="14" s="1"/>
  <c r="B17" i="14"/>
  <c r="B62" i="14" s="1"/>
  <c r="J33" i="14"/>
  <c r="J63" i="14" s="1"/>
  <c r="I33" i="14"/>
  <c r="I63" i="14" s="1"/>
  <c r="H33" i="14"/>
  <c r="H63" i="14" s="1"/>
  <c r="G33" i="14"/>
  <c r="G63" i="14" s="1"/>
  <c r="F33" i="14"/>
  <c r="F63" i="14" s="1"/>
  <c r="E33" i="14"/>
  <c r="E63" i="14" s="1"/>
  <c r="D33" i="14"/>
  <c r="D63" i="14" s="1"/>
  <c r="C33" i="14"/>
  <c r="C63" i="14" s="1"/>
  <c r="B33" i="14"/>
  <c r="B63" i="14" s="1"/>
  <c r="J50" i="14"/>
  <c r="J64" i="14" s="1"/>
  <c r="I50" i="14"/>
  <c r="I64" i="14" s="1"/>
  <c r="H50" i="14"/>
  <c r="H64" i="14" s="1"/>
  <c r="G50" i="14"/>
  <c r="G64" i="14" s="1"/>
  <c r="F50" i="14"/>
  <c r="F64" i="14" s="1"/>
  <c r="E50" i="14"/>
  <c r="E64" i="14" s="1"/>
  <c r="D50" i="14"/>
  <c r="D64" i="14" s="1"/>
  <c r="C50" i="14"/>
  <c r="C64" i="14" s="1"/>
  <c r="B50" i="14"/>
  <c r="B64" i="14" s="1"/>
  <c r="J74" i="14"/>
  <c r="J100" i="14" s="1"/>
  <c r="I74" i="14"/>
  <c r="I100" i="14" s="1"/>
  <c r="H74" i="14"/>
  <c r="H100" i="14" s="1"/>
  <c r="G74" i="14"/>
  <c r="G100" i="14" s="1"/>
  <c r="F74" i="14"/>
  <c r="F100" i="14" s="1"/>
  <c r="E74" i="14"/>
  <c r="E100" i="14" s="1"/>
  <c r="D74" i="14"/>
  <c r="D100" i="14" s="1"/>
  <c r="C74" i="14"/>
  <c r="C100" i="14" s="1"/>
  <c r="B74" i="14"/>
  <c r="B100" i="14" s="1"/>
  <c r="J81" i="14"/>
  <c r="J101" i="14" s="1"/>
  <c r="I81" i="14"/>
  <c r="I101" i="14" s="1"/>
  <c r="H81" i="14"/>
  <c r="H101" i="14" s="1"/>
  <c r="G81" i="14"/>
  <c r="G101" i="14" s="1"/>
  <c r="F81" i="14"/>
  <c r="F101" i="14" s="1"/>
  <c r="E81" i="14"/>
  <c r="E101" i="14" s="1"/>
  <c r="D81" i="14"/>
  <c r="D101" i="14" s="1"/>
  <c r="C81" i="14"/>
  <c r="C101" i="14" s="1"/>
  <c r="B81" i="14"/>
  <c r="B101" i="14" s="1"/>
  <c r="J94" i="14"/>
  <c r="J102" i="14" s="1"/>
  <c r="I94" i="14"/>
  <c r="I102" i="14" s="1"/>
  <c r="H94" i="14"/>
  <c r="H102" i="14" s="1"/>
  <c r="G94" i="14"/>
  <c r="G102" i="14" s="1"/>
  <c r="F94" i="14"/>
  <c r="F102" i="14" s="1"/>
  <c r="E94" i="14"/>
  <c r="E102" i="14" s="1"/>
  <c r="D94" i="14"/>
  <c r="D102" i="14" s="1"/>
  <c r="C94" i="14"/>
  <c r="C102" i="14" s="1"/>
  <c r="B94" i="14"/>
  <c r="B102" i="14" s="1"/>
  <c r="L100" i="14" l="1"/>
  <c r="O100" i="14" s="1"/>
  <c r="M74" i="14"/>
  <c r="N74" i="14"/>
  <c r="M100" i="14"/>
  <c r="P100" i="14"/>
  <c r="N100" i="14"/>
  <c r="N33" i="14"/>
  <c r="L63" i="14"/>
  <c r="L66" i="14"/>
  <c r="P33" i="14"/>
  <c r="N17" i="14"/>
  <c r="O17" i="14"/>
  <c r="C66" i="14"/>
  <c r="C99" i="14" s="1"/>
  <c r="C103" i="14" s="1"/>
  <c r="B66" i="14"/>
  <c r="B99" i="14" s="1"/>
  <c r="B103" i="14" s="1"/>
  <c r="H57" i="14"/>
  <c r="I57" i="14"/>
  <c r="D57" i="14"/>
  <c r="J57" i="14"/>
  <c r="G57" i="14"/>
  <c r="E57" i="14"/>
  <c r="F57" i="14"/>
  <c r="P56" i="14"/>
  <c r="K57" i="14"/>
  <c r="K65" i="14" s="1"/>
  <c r="P55" i="14"/>
  <c r="P66" i="14" l="1"/>
  <c r="L99" i="14"/>
  <c r="M66" i="14"/>
  <c r="N66" i="14"/>
  <c r="O66" i="14"/>
  <c r="M63" i="14"/>
  <c r="N63" i="14"/>
  <c r="P63" i="14"/>
  <c r="O63" i="14"/>
  <c r="J65" i="14"/>
  <c r="J66" i="14" s="1"/>
  <c r="J99" i="14" s="1"/>
  <c r="J103" i="14" s="1"/>
  <c r="I65" i="14"/>
  <c r="I66" i="14" s="1"/>
  <c r="I99" i="14" s="1"/>
  <c r="I103" i="14" s="1"/>
  <c r="G65" i="14"/>
  <c r="G66" i="14" s="1"/>
  <c r="G99" i="14" s="1"/>
  <c r="G103" i="14" s="1"/>
  <c r="H65" i="14"/>
  <c r="H66" i="14" s="1"/>
  <c r="H99" i="14" s="1"/>
  <c r="H103" i="14" s="1"/>
  <c r="E65" i="14"/>
  <c r="E66" i="14" s="1"/>
  <c r="E99" i="14" s="1"/>
  <c r="E103" i="14" s="1"/>
  <c r="D65" i="14"/>
  <c r="D66" i="14" s="1"/>
  <c r="D99" i="14" s="1"/>
  <c r="D103" i="14" s="1"/>
  <c r="F65" i="14"/>
  <c r="F66" i="14" s="1"/>
  <c r="F99" i="14" s="1"/>
  <c r="F103" i="14" s="1"/>
  <c r="P57" i="14"/>
  <c r="L103" i="14" l="1"/>
  <c r="M99" i="14"/>
  <c r="P99" i="14"/>
  <c r="O99" i="14"/>
  <c r="N99" i="14"/>
  <c r="K81" i="14"/>
  <c r="P103" i="14" l="1"/>
  <c r="O103" i="14"/>
  <c r="N103" i="14"/>
  <c r="M103" i="14"/>
  <c r="K94" i="14"/>
  <c r="K101" i="14"/>
  <c r="P78" i="14"/>
  <c r="O78" i="14"/>
  <c r="N78" i="14"/>
  <c r="M78" i="14"/>
  <c r="K74" i="14"/>
  <c r="K100" i="14" s="1"/>
  <c r="K50" i="14"/>
  <c r="K64" i="14" s="1"/>
  <c r="K33" i="14"/>
  <c r="K63" i="14" s="1"/>
  <c r="K17" i="14"/>
  <c r="K62" i="14" s="1"/>
  <c r="K66" i="14" l="1"/>
  <c r="K99" i="14" s="1"/>
  <c r="K102" i="14"/>
  <c r="K103" i="14" l="1"/>
</calcChain>
</file>

<file path=xl/sharedStrings.xml><?xml version="1.0" encoding="utf-8"?>
<sst xmlns="http://schemas.openxmlformats.org/spreadsheetml/2006/main" count="238" uniqueCount="103">
  <si>
    <t>Unit</t>
  </si>
  <si>
    <t>AMST</t>
  </si>
  <si>
    <t>ANTH</t>
  </si>
  <si>
    <t>AST</t>
  </si>
  <si>
    <t>CEUS</t>
  </si>
  <si>
    <t>CHEM</t>
  </si>
  <si>
    <t>CLAS</t>
  </si>
  <si>
    <t>CMCL</t>
  </si>
  <si>
    <t>CMLT</t>
  </si>
  <si>
    <t>EALC</t>
  </si>
  <si>
    <t>ECON</t>
  </si>
  <si>
    <t>ENG</t>
  </si>
  <si>
    <t>FOLK</t>
  </si>
  <si>
    <t>FRIT</t>
  </si>
  <si>
    <t>GEOG</t>
  </si>
  <si>
    <t>GNDR</t>
  </si>
  <si>
    <t>HIST</t>
  </si>
  <si>
    <t>LING</t>
  </si>
  <si>
    <t>MATH</t>
  </si>
  <si>
    <t>PHYS</t>
  </si>
  <si>
    <t>POLS</t>
  </si>
  <si>
    <t>REL</t>
  </si>
  <si>
    <t>SLAV</t>
  </si>
  <si>
    <t>SOC</t>
  </si>
  <si>
    <t>STAT</t>
  </si>
  <si>
    <t>THTR</t>
  </si>
  <si>
    <t>Total</t>
  </si>
  <si>
    <t>AAAD</t>
  </si>
  <si>
    <t>BIOL</t>
  </si>
  <si>
    <t>GER</t>
  </si>
  <si>
    <t>INTL</t>
  </si>
  <si>
    <t>JSTU</t>
  </si>
  <si>
    <t>PHIL</t>
  </si>
  <si>
    <t>HISP</t>
  </si>
  <si>
    <t>TEL</t>
  </si>
  <si>
    <r>
      <t xml:space="preserve">3Yr </t>
    </r>
    <r>
      <rPr>
        <b/>
        <sz val="10"/>
        <color theme="1"/>
        <rFont val="Calibri"/>
        <family val="2"/>
      </rPr>
      <t>Δ</t>
    </r>
  </si>
  <si>
    <r>
      <t xml:space="preserve">5Yr </t>
    </r>
    <r>
      <rPr>
        <b/>
        <sz val="10"/>
        <color theme="1"/>
        <rFont val="Calibri"/>
        <family val="2"/>
      </rPr>
      <t>Δ</t>
    </r>
  </si>
  <si>
    <r>
      <t xml:space="preserve">10Yr </t>
    </r>
    <r>
      <rPr>
        <b/>
        <sz val="10"/>
        <color theme="1"/>
        <rFont val="Calibri"/>
        <family val="2"/>
      </rPr>
      <t>Δ</t>
    </r>
  </si>
  <si>
    <t>CJUS</t>
  </si>
  <si>
    <t>Arts and Humanities</t>
  </si>
  <si>
    <t>Natural and Mathematical Sciences</t>
  </si>
  <si>
    <t>Social and Historical Sciences</t>
  </si>
  <si>
    <r>
      <t xml:space="preserve">1Yr </t>
    </r>
    <r>
      <rPr>
        <b/>
        <sz val="10"/>
        <color theme="1"/>
        <rFont val="Calibri"/>
        <family val="2"/>
      </rPr>
      <t>Δ</t>
    </r>
  </si>
  <si>
    <t>MSCH</t>
  </si>
  <si>
    <t>Media School</t>
  </si>
  <si>
    <t>ARTH</t>
  </si>
  <si>
    <t>2017</t>
  </si>
  <si>
    <t>School of Art, Architecture and Design</t>
  </si>
  <si>
    <t>2018</t>
  </si>
  <si>
    <t>2015</t>
  </si>
  <si>
    <t>2016</t>
  </si>
  <si>
    <t>BIOC</t>
  </si>
  <si>
    <t>HPSC</t>
  </si>
  <si>
    <t>SLST</t>
  </si>
  <si>
    <t>JOUR</t>
  </si>
  <si>
    <t xml:space="preserve">Total </t>
  </si>
  <si>
    <t>AFRI</t>
  </si>
  <si>
    <t>EURO</t>
  </si>
  <si>
    <t>LTAM</t>
  </si>
  <si>
    <t>REEI</t>
  </si>
  <si>
    <t>EAS</t>
  </si>
  <si>
    <t>College Divisions</t>
  </si>
  <si>
    <t>A+H</t>
  </si>
  <si>
    <t>N+M</t>
  </si>
  <si>
    <t>S+H</t>
  </si>
  <si>
    <t>Other</t>
  </si>
  <si>
    <t>HLS</t>
  </si>
  <si>
    <t>Hamilton Lugar School of Global and International Studies</t>
  </si>
  <si>
    <t>M. Arch</t>
  </si>
  <si>
    <t>M.F.A.</t>
  </si>
  <si>
    <t>M.S.</t>
  </si>
  <si>
    <t>2019</t>
  </si>
  <si>
    <t>Media</t>
  </si>
  <si>
    <t>Eskenazi</t>
  </si>
  <si>
    <t>2020</t>
  </si>
  <si>
    <t>MELC</t>
  </si>
  <si>
    <t>2021</t>
  </si>
  <si>
    <t>SLHS</t>
  </si>
  <si>
    <t>NEUS*</t>
  </si>
  <si>
    <t>College of Arts and Sciences</t>
  </si>
  <si>
    <t>Core College</t>
  </si>
  <si>
    <t>2022</t>
  </si>
  <si>
    <t>COGS*</t>
  </si>
  <si>
    <t>2023</t>
  </si>
  <si>
    <t>Notes
1. These figures represent student headcount by a student's active program. Students with dual degrees are only counted once. Certificates/non-degree programs are not shown.</t>
  </si>
  <si>
    <t>Biology MAT</t>
  </si>
  <si>
    <t>Chemistry MAT</t>
  </si>
  <si>
    <t>Online Degree</t>
  </si>
  <si>
    <t>Criminal Justice &amp; Public Safety MS</t>
  </si>
  <si>
    <t>English MA</t>
  </si>
  <si>
    <t>French MAT</t>
  </si>
  <si>
    <t>German MAT</t>
  </si>
  <si>
    <t>History MA</t>
  </si>
  <si>
    <t>History MAT</t>
  </si>
  <si>
    <t>Political Science MA</t>
  </si>
  <si>
    <t>2. The figures above count in-person graduate programs. They do not include online master's degrees, which are as follows:</t>
  </si>
  <si>
    <t>Curatorship</t>
  </si>
  <si>
    <t>Quantum Info Sci</t>
  </si>
  <si>
    <t>PSY*</t>
  </si>
  <si>
    <t>2024</t>
  </si>
  <si>
    <t>HLS (MIA)</t>
  </si>
  <si>
    <t>*The Ph.D. programs in Neuroscience, Cognitive Science, and Psychological and Brain Sciences are comprised heavily of students pursuing dual degrees. Because the figures above report headcount, a dual degree student is only counted in one unit. When double-counting students in each of these programs in Fall 2024, there were 54 enrolled majors in NEUS and 60 in COGS, and 97 in PBS.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</si>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</sst>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27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0"/>
      <color theme="10"/>
      <name val="Calibri"/>
      <family val="2"/>
      <scheme val="minor"/>
    </font>
    <font>
      <u/>
      <sz val="10"/>
      <color theme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color rgb="FF3F3F76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</borders>
  <cellStyleXfs count="7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9" applyNumberFormat="0" applyAlignment="0" applyProtection="0"/>
    <xf numFmtId="0" fontId="17" fillId="7" borderId="10" applyNumberFormat="0" applyAlignment="0" applyProtection="0"/>
    <xf numFmtId="0" fontId="18" fillId="7" borderId="9" applyNumberFormat="0" applyAlignment="0" applyProtection="0"/>
    <xf numFmtId="0" fontId="19" fillId="0" borderId="11" applyNumberFormat="0" applyFill="0" applyAlignment="0" applyProtection="0"/>
    <xf numFmtId="0" fontId="20" fillId="8" borderId="12" applyNumberFormat="0" applyAlignment="0" applyProtection="0"/>
    <xf numFmtId="0" fontId="21" fillId="0" borderId="0" applyNumberFormat="0" applyFill="0" applyBorder="0" applyAlignment="0" applyProtection="0"/>
    <xf numFmtId="0" fontId="1" fillId="9" borderId="13" applyNumberFormat="0" applyFont="0" applyAlignment="0" applyProtection="0"/>
    <xf numFmtId="0" fontId="22" fillId="0" borderId="0" applyNumberFormat="0" applyFill="0" applyBorder="0" applyAlignment="0" applyProtection="0"/>
    <xf numFmtId="0" fontId="2" fillId="0" borderId="14" applyNumberFormat="0" applyFill="0" applyAlignment="0" applyProtection="0"/>
    <xf numFmtId="0" fontId="23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3" fillId="33" borderId="0" applyNumberFormat="0" applyBorder="0" applyAlignment="0" applyProtection="0"/>
    <xf numFmtId="0" fontId="3" fillId="0" borderId="0"/>
  </cellStyleXfs>
  <cellXfs count="74">
    <xf numFmtId="0" fontId="0" fillId="0" borderId="0" xfId="0"/>
    <xf numFmtId="164" fontId="5" fillId="0" borderId="0" xfId="1" applyNumberFormat="1" applyFont="1" applyFill="1" applyBorder="1" applyAlignment="1">
      <alignment horizontal="center"/>
    </xf>
    <xf numFmtId="9" fontId="0" fillId="0" borderId="0" xfId="2" applyFont="1" applyFill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9" fontId="2" fillId="0" borderId="0" xfId="2" applyFont="1" applyFill="1" applyBorder="1" applyAlignment="1">
      <alignment horizontal="center"/>
    </xf>
    <xf numFmtId="9" fontId="0" fillId="0" borderId="0" xfId="2" applyFont="1" applyBorder="1" applyAlignment="1">
      <alignment horizontal="center"/>
    </xf>
    <xf numFmtId="164" fontId="6" fillId="0" borderId="0" xfId="1" applyNumberFormat="1" applyFont="1" applyFill="1" applyBorder="1" applyAlignment="1">
      <alignment horizontal="center"/>
    </xf>
    <xf numFmtId="0" fontId="6" fillId="0" borderId="0" xfId="3" applyFont="1"/>
    <xf numFmtId="164" fontId="5" fillId="0" borderId="0" xfId="1" applyNumberFormat="1" applyFont="1" applyFill="1" applyBorder="1" applyAlignment="1"/>
    <xf numFmtId="0" fontId="2" fillId="0" borderId="0" xfId="0" applyFont="1"/>
    <xf numFmtId="9" fontId="1" fillId="0" borderId="0" xfId="2" applyFont="1" applyBorder="1" applyAlignment="1">
      <alignment horizontal="center"/>
    </xf>
    <xf numFmtId="9" fontId="1" fillId="0" borderId="0" xfId="2" applyFont="1" applyFill="1" applyBorder="1" applyAlignment="1">
      <alignment horizontal="center"/>
    </xf>
    <xf numFmtId="9" fontId="2" fillId="0" borderId="1" xfId="2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5" fillId="0" borderId="0" xfId="71" applyFont="1"/>
    <xf numFmtId="3" fontId="5" fillId="0" borderId="5" xfId="1" applyNumberFormat="1" applyFont="1" applyFill="1" applyBorder="1" applyAlignment="1"/>
    <xf numFmtId="9" fontId="2" fillId="0" borderId="16" xfId="2" applyFont="1" applyFill="1" applyBorder="1" applyAlignment="1">
      <alignment horizontal="center"/>
    </xf>
    <xf numFmtId="9" fontId="1" fillId="0" borderId="15" xfId="2" applyFont="1" applyFill="1" applyBorder="1" applyAlignment="1">
      <alignment horizontal="center"/>
    </xf>
    <xf numFmtId="0" fontId="6" fillId="0" borderId="0" xfId="71" applyFont="1"/>
    <xf numFmtId="165" fontId="2" fillId="2" borderId="17" xfId="2" applyNumberFormat="1" applyFont="1" applyFill="1" applyBorder="1" applyAlignment="1">
      <alignment horizontal="center"/>
    </xf>
    <xf numFmtId="165" fontId="2" fillId="2" borderId="5" xfId="2" applyNumberFormat="1" applyFont="1" applyFill="1" applyBorder="1" applyAlignment="1">
      <alignment horizontal="center"/>
    </xf>
    <xf numFmtId="0" fontId="6" fillId="2" borderId="4" xfId="3" applyFont="1" applyFill="1" applyBorder="1"/>
    <xf numFmtId="3" fontId="6" fillId="2" borderId="5" xfId="1" applyNumberFormat="1" applyFont="1" applyFill="1" applyBorder="1" applyAlignment="1">
      <alignment horizontal="right"/>
    </xf>
    <xf numFmtId="0" fontId="25" fillId="0" borderId="0" xfId="0" applyFont="1"/>
    <xf numFmtId="164" fontId="25" fillId="0" borderId="0" xfId="1" applyNumberFormat="1" applyFont="1" applyFill="1" applyBorder="1" applyAlignment="1">
      <alignment horizontal="center"/>
    </xf>
    <xf numFmtId="9" fontId="25" fillId="0" borderId="0" xfId="2" applyFont="1" applyFill="1" applyBorder="1" applyAlignment="1">
      <alignment horizontal="center"/>
    </xf>
    <xf numFmtId="164" fontId="25" fillId="0" borderId="0" xfId="1" applyNumberFormat="1" applyFont="1" applyBorder="1" applyAlignment="1">
      <alignment horizontal="center"/>
    </xf>
    <xf numFmtId="9" fontId="25" fillId="0" borderId="0" xfId="2" applyFont="1" applyBorder="1" applyAlignment="1">
      <alignment horizontal="center"/>
    </xf>
    <xf numFmtId="165" fontId="1" fillId="0" borderId="0" xfId="2" applyNumberFormat="1" applyFont="1" applyFill="1" applyBorder="1" applyAlignment="1">
      <alignment horizontal="center"/>
    </xf>
    <xf numFmtId="165" fontId="1" fillId="0" borderId="5" xfId="2" applyNumberFormat="1" applyFont="1" applyFill="1" applyBorder="1" applyAlignment="1">
      <alignment horizontal="center"/>
    </xf>
    <xf numFmtId="165" fontId="0" fillId="0" borderId="0" xfId="2" applyNumberFormat="1" applyFont="1" applyFill="1" applyBorder="1" applyAlignment="1">
      <alignment horizontal="center"/>
    </xf>
    <xf numFmtId="49" fontId="2" fillId="0" borderId="1" xfId="1" applyNumberFormat="1" applyFont="1" applyFill="1" applyBorder="1" applyAlignment="1">
      <alignment horizontal="center"/>
    </xf>
    <xf numFmtId="3" fontId="5" fillId="0" borderId="0" xfId="1" applyNumberFormat="1" applyFont="1" applyFill="1" applyBorder="1" applyAlignment="1">
      <alignment horizontal="right"/>
    </xf>
    <xf numFmtId="9" fontId="2" fillId="0" borderId="0" xfId="2" applyFont="1" applyBorder="1" applyAlignment="1"/>
    <xf numFmtId="9" fontId="2" fillId="0" borderId="1" xfId="2" applyFont="1" applyBorder="1" applyAlignment="1">
      <alignment horizontal="center"/>
    </xf>
    <xf numFmtId="164" fontId="6" fillId="2" borderId="5" xfId="1" applyNumberFormat="1" applyFont="1" applyFill="1" applyBorder="1" applyAlignment="1">
      <alignment horizontal="center"/>
    </xf>
    <xf numFmtId="9" fontId="2" fillId="2" borderId="5" xfId="2" applyFont="1" applyFill="1" applyBorder="1" applyAlignment="1">
      <alignment horizontal="center"/>
    </xf>
    <xf numFmtId="37" fontId="5" fillId="0" borderId="0" xfId="1" applyNumberFormat="1" applyFont="1" applyFill="1" applyBorder="1" applyAlignment="1"/>
    <xf numFmtId="164" fontId="5" fillId="0" borderId="1" xfId="1" applyNumberFormat="1" applyFont="1" applyFill="1" applyBorder="1" applyAlignment="1"/>
    <xf numFmtId="164" fontId="6" fillId="2" borderId="0" xfId="1" applyNumberFormat="1" applyFont="1" applyFill="1" applyBorder="1" applyAlignment="1">
      <alignment horizontal="center"/>
    </xf>
    <xf numFmtId="164" fontId="5" fillId="0" borderId="5" xfId="1" applyNumberFormat="1" applyFont="1" applyFill="1" applyBorder="1" applyAlignment="1"/>
    <xf numFmtId="9" fontId="6" fillId="0" borderId="0" xfId="2" applyFont="1" applyFill="1" applyBorder="1" applyAlignment="1"/>
    <xf numFmtId="164" fontId="6" fillId="2" borderId="5" xfId="1" applyNumberFormat="1" applyFont="1" applyFill="1" applyBorder="1" applyAlignment="1"/>
    <xf numFmtId="9" fontId="0" fillId="0" borderId="0" xfId="2" applyFont="1"/>
    <xf numFmtId="0" fontId="0" fillId="0" borderId="0" xfId="0" quotePrefix="1"/>
    <xf numFmtId="164" fontId="5" fillId="0" borderId="2" xfId="1" applyNumberFormat="1" applyFont="1" applyFill="1" applyBorder="1" applyAlignment="1"/>
    <xf numFmtId="164" fontId="5" fillId="0" borderId="3" xfId="1" applyNumberFormat="1" applyFont="1" applyFill="1" applyBorder="1" applyAlignment="1"/>
    <xf numFmtId="49" fontId="2" fillId="0" borderId="3" xfId="1" applyNumberFormat="1" applyFont="1" applyFill="1" applyBorder="1" applyAlignment="1">
      <alignment horizontal="center"/>
    </xf>
    <xf numFmtId="3" fontId="5" fillId="0" borderId="2" xfId="1" applyNumberFormat="1" applyFont="1" applyFill="1" applyBorder="1" applyAlignment="1">
      <alignment horizontal="right"/>
    </xf>
    <xf numFmtId="164" fontId="6" fillId="2" borderId="4" xfId="1" applyNumberFormat="1" applyFont="1" applyFill="1" applyBorder="1" applyAlignment="1">
      <alignment horizontal="center"/>
    </xf>
    <xf numFmtId="0" fontId="26" fillId="0" borderId="1" xfId="1" applyNumberFormat="1" applyFont="1" applyFill="1" applyBorder="1" applyAlignment="1">
      <alignment horizontal="center"/>
    </xf>
    <xf numFmtId="164" fontId="25" fillId="0" borderId="0" xfId="1" applyNumberFormat="1" applyFont="1" applyFill="1" applyBorder="1" applyAlignment="1"/>
    <xf numFmtId="164" fontId="0" fillId="0" borderId="0" xfId="1" applyNumberFormat="1" applyFont="1" applyFill="1" applyBorder="1" applyAlignment="1">
      <alignment horizontal="center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left" wrapText="1"/>
    </xf>
    <xf numFmtId="0" fontId="25" fillId="0" borderId="5" xfId="0" applyFont="1" applyBorder="1"/>
    <xf numFmtId="0" fontId="26" fillId="0" borderId="1" xfId="0" applyFont="1" applyBorder="1"/>
    <xf numFmtId="0" fontId="26" fillId="0" borderId="5" xfId="0" applyFont="1" applyBorder="1"/>
    <xf numFmtId="164" fontId="26" fillId="0" borderId="5" xfId="1" applyNumberFormat="1" applyFont="1" applyFill="1" applyBorder="1" applyAlignment="1">
      <alignment horizontal="center"/>
    </xf>
    <xf numFmtId="164" fontId="26" fillId="0" borderId="5" xfId="1" applyNumberFormat="1" applyFont="1" applyFill="1" applyBorder="1" applyAlignment="1"/>
    <xf numFmtId="3" fontId="5" fillId="0" borderId="2" xfId="1" applyNumberFormat="1" applyFont="1" applyFill="1" applyBorder="1" applyAlignment="1"/>
    <xf numFmtId="3" fontId="6" fillId="2" borderId="4" xfId="1" applyNumberFormat="1" applyFont="1" applyFill="1" applyBorder="1" applyAlignment="1">
      <alignment horizontal="right"/>
    </xf>
    <xf numFmtId="0" fontId="6" fillId="0" borderId="3" xfId="71" applyFont="1" applyBorder="1"/>
    <xf numFmtId="0" fontId="5" fillId="0" borderId="2" xfId="71" applyFont="1" applyBorder="1"/>
    <xf numFmtId="0" fontId="6" fillId="0" borderId="3" xfId="7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5" fillId="0" borderId="3" xfId="71" applyFont="1" applyBorder="1"/>
    <xf numFmtId="0" fontId="6" fillId="2" borderId="2" xfId="3" applyFont="1" applyFill="1" applyBorder="1"/>
    <xf numFmtId="49" fontId="0" fillId="0" borderId="2" xfId="0" applyNumberFormat="1" applyBorder="1" applyAlignment="1">
      <alignment horizontal="left"/>
    </xf>
    <xf numFmtId="0" fontId="6" fillId="2" borderId="2" xfId="71" applyFont="1" applyFill="1" applyBorder="1"/>
    <xf numFmtId="0" fontId="6" fillId="2" borderId="4" xfId="71" applyFont="1" applyFill="1" applyBorder="1"/>
    <xf numFmtId="0" fontId="0" fillId="0" borderId="0" xfId="0" applyAlignment="1">
      <alignment horizontal="left" wrapText="1"/>
    </xf>
    <xf numFmtId="0" fontId="25" fillId="0" borderId="0" xfId="0" applyFont="1" applyAlignment="1">
      <alignment horizontal="left" wrapText="1"/>
    </xf>
    <xf numFmtId="0" fontId="24" fillId="0" borderId="0" xfId="71" applyFont="1" applyAlignment="1">
      <alignment horizontal="left" wrapText="1"/>
    </xf>
  </cellXfs>
  <cellStyles count="72">
    <cellStyle name="20% - Accent1" xfId="48" builtinId="30" customBuiltin="1"/>
    <cellStyle name="20% - Accent2" xfId="52" builtinId="34" customBuiltin="1"/>
    <cellStyle name="20% - Accent3" xfId="56" builtinId="38" customBuiltin="1"/>
    <cellStyle name="20% - Accent4" xfId="60" builtinId="42" customBuiltin="1"/>
    <cellStyle name="20% - Accent5" xfId="64" builtinId="46" customBuiltin="1"/>
    <cellStyle name="20% - Accent6" xfId="68" builtinId="50" customBuiltin="1"/>
    <cellStyle name="40% - Accent1" xfId="49" builtinId="31" customBuiltin="1"/>
    <cellStyle name="40% - Accent2" xfId="53" builtinId="35" customBuiltin="1"/>
    <cellStyle name="40% - Accent3" xfId="57" builtinId="39" customBuiltin="1"/>
    <cellStyle name="40% - Accent4" xfId="61" builtinId="43" customBuiltin="1"/>
    <cellStyle name="40% - Accent5" xfId="65" builtinId="47" customBuiltin="1"/>
    <cellStyle name="40% - Accent6" xfId="69" builtinId="51" customBuiltin="1"/>
    <cellStyle name="60% - Accent1" xfId="50" builtinId="32" customBuiltin="1"/>
    <cellStyle name="60% - Accent2" xfId="54" builtinId="36" customBuiltin="1"/>
    <cellStyle name="60% - Accent3" xfId="58" builtinId="40" customBuiltin="1"/>
    <cellStyle name="60% - Accent4" xfId="62" builtinId="44" customBuiltin="1"/>
    <cellStyle name="60% - Accent5" xfId="66" builtinId="48" customBuiltin="1"/>
    <cellStyle name="60% - Accent6" xfId="70" builtinId="52" customBuiltin="1"/>
    <cellStyle name="Accent1" xfId="47" builtinId="29" customBuiltin="1"/>
    <cellStyle name="Accent2" xfId="51" builtinId="33" customBuiltin="1"/>
    <cellStyle name="Accent3" xfId="55" builtinId="37" customBuiltin="1"/>
    <cellStyle name="Accent4" xfId="59" builtinId="41" customBuiltin="1"/>
    <cellStyle name="Accent5" xfId="63" builtinId="45" customBuiltin="1"/>
    <cellStyle name="Accent6" xfId="67" builtinId="49" customBuiltin="1"/>
    <cellStyle name="Bad" xfId="36" builtinId="27" customBuiltin="1"/>
    <cellStyle name="Calculation" xfId="40" builtinId="22" customBuiltin="1"/>
    <cellStyle name="Check Cell" xfId="42" builtinId="23" customBuiltin="1"/>
    <cellStyle name="Comma" xfId="1" builtinId="3"/>
    <cellStyle name="Explanatory Text" xfId="45" builtinId="53" customBuilti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Good" xfId="35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Input" xfId="38" builtinId="20" customBuiltin="1"/>
    <cellStyle name="Linked Cell" xfId="41" builtinId="24" customBuiltin="1"/>
    <cellStyle name="Neutral" xfId="37" builtinId="28" customBuiltin="1"/>
    <cellStyle name="Normal" xfId="0" builtinId="0"/>
    <cellStyle name="Normal_UGCrHrs" xfId="3" xr:uid="{00000000-0005-0000-0000-000040000000}"/>
    <cellStyle name="Normal_UGCrHrs_1 2" xfId="71" xr:uid="{00000000-0005-0000-0000-000042000000}"/>
    <cellStyle name="Note" xfId="44" builtinId="10" customBuiltin="1"/>
    <cellStyle name="Output" xfId="39" builtinId="21" customBuiltin="1"/>
    <cellStyle name="Percent" xfId="2" builtinId="5"/>
    <cellStyle name="Title" xfId="30" builtinId="15" customBuiltin="1"/>
    <cellStyle name="Total" xfId="46" builtinId="25" customBuiltin="1"/>
    <cellStyle name="Warning Text" xfId="43" builtinId="11" customBuiltin="1"/>
  </cellStyles>
  <dxfs count="6">
    <dxf>
      <font>
        <color rgb="FF9C0006"/>
      </font>
    </dxf>
    <dxf>
      <font>
        <color rgb="FF9C0006"/>
      </font>
    </dxf>
    <dxf>
      <font>
        <color rgb="FFC00000"/>
      </font>
    </dxf>
    <dxf>
      <font>
        <color rgb="FF9C0006"/>
      </font>
    </dxf>
    <dxf>
      <font>
        <color rgb="FF9C0006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24"/>
  <sheetViews>
    <sheetView tabSelected="1" view="pageLayout" topLeftCell="A14" zoomScale="120" zoomScaleNormal="100" zoomScalePageLayoutView="120" workbookViewId="0">
      <selection activeCell="L31" sqref="L31"/>
    </sheetView>
  </sheetViews>
  <sheetFormatPr defaultColWidth="10.42578125" defaultRowHeight="12.75" x14ac:dyDescent="0.2"/>
  <cols>
    <col min="1" max="1" width="15.28515625" customWidth="1"/>
    <col min="2" max="12" width="8.5703125" customWidth="1"/>
    <col min="13" max="15" width="9.7109375" customWidth="1"/>
    <col min="16" max="16" width="9.7109375" style="43" customWidth="1"/>
  </cols>
  <sheetData>
    <row r="1" spans="1:16" x14ac:dyDescent="0.2">
      <c r="A1" s="9" t="s">
        <v>39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33"/>
    </row>
    <row r="2" spans="1:16" x14ac:dyDescent="0.2">
      <c r="A2" s="65" t="s">
        <v>0</v>
      </c>
      <c r="B2" s="13" t="s">
        <v>49</v>
      </c>
      <c r="C2" s="31" t="s">
        <v>50</v>
      </c>
      <c r="D2" s="31" t="s">
        <v>46</v>
      </c>
      <c r="E2" s="31" t="s">
        <v>48</v>
      </c>
      <c r="F2" s="31" t="s">
        <v>71</v>
      </c>
      <c r="G2" s="31" t="s">
        <v>74</v>
      </c>
      <c r="H2" s="31" t="s">
        <v>76</v>
      </c>
      <c r="I2" s="31" t="s">
        <v>81</v>
      </c>
      <c r="J2" s="31" t="s">
        <v>83</v>
      </c>
      <c r="K2" s="31" t="s">
        <v>99</v>
      </c>
      <c r="L2" s="47" t="s">
        <v>102</v>
      </c>
      <c r="M2" s="12" t="s">
        <v>42</v>
      </c>
      <c r="N2" s="34" t="s">
        <v>35</v>
      </c>
      <c r="O2" s="34" t="s">
        <v>36</v>
      </c>
      <c r="P2" s="12" t="s">
        <v>37</v>
      </c>
    </row>
    <row r="3" spans="1:16" x14ac:dyDescent="0.2">
      <c r="A3" s="63" t="s">
        <v>45</v>
      </c>
      <c r="B3" s="8">
        <v>31</v>
      </c>
      <c r="C3" s="8">
        <v>27</v>
      </c>
      <c r="D3" s="8">
        <v>22</v>
      </c>
      <c r="E3" s="8">
        <v>19</v>
      </c>
      <c r="F3" s="8">
        <v>17</v>
      </c>
      <c r="G3" s="8">
        <v>19</v>
      </c>
      <c r="H3" s="8">
        <v>21</v>
      </c>
      <c r="I3" s="40">
        <v>19</v>
      </c>
      <c r="J3" s="40">
        <v>18</v>
      </c>
      <c r="K3" s="40">
        <v>21</v>
      </c>
      <c r="L3" s="45">
        <v>21</v>
      </c>
      <c r="M3" s="2" t="str">
        <f>IFERROR((L3-K3)/KI3,"")</f>
        <v/>
      </c>
      <c r="N3" s="2">
        <f>IFERROR((L3-I3)/I3,"")</f>
        <v>0.10526315789473684</v>
      </c>
      <c r="O3" s="2">
        <f>IFERROR((L3-G3)/G3,"")</f>
        <v>0.10526315789473684</v>
      </c>
      <c r="P3" s="2">
        <f>IFERROR(($L3-$B3)/$B3,"")</f>
        <v>-0.32258064516129031</v>
      </c>
    </row>
    <row r="4" spans="1:16" x14ac:dyDescent="0.2">
      <c r="A4" s="63" t="s">
        <v>6</v>
      </c>
      <c r="B4" s="8">
        <v>18</v>
      </c>
      <c r="C4" s="8">
        <v>17</v>
      </c>
      <c r="D4" s="8">
        <v>17</v>
      </c>
      <c r="E4" s="8">
        <v>16</v>
      </c>
      <c r="F4" s="8">
        <v>16</v>
      </c>
      <c r="G4" s="8">
        <v>15</v>
      </c>
      <c r="H4" s="8">
        <v>14</v>
      </c>
      <c r="I4" s="8">
        <v>16</v>
      </c>
      <c r="J4" s="8">
        <v>10</v>
      </c>
      <c r="K4" s="8">
        <v>12</v>
      </c>
      <c r="L4" s="45">
        <v>11</v>
      </c>
      <c r="M4" s="2">
        <f>IFERROR((L4-K4)/K4,"")</f>
        <v>-8.3333333333333329E-2</v>
      </c>
      <c r="N4" s="2">
        <f t="shared" ref="N4:N16" si="0">IFERROR((L4-I4)/I4,"")</f>
        <v>-0.3125</v>
      </c>
      <c r="O4" s="2">
        <f t="shared" ref="O4:O16" si="1">IFERROR((L4-G4)/G4,"")</f>
        <v>-0.26666666666666666</v>
      </c>
      <c r="P4" s="2">
        <f t="shared" ref="P4:P16" si="2">IFERROR(($L4-$B4)/$B4,"")</f>
        <v>-0.3888888888888889</v>
      </c>
    </row>
    <row r="5" spans="1:16" x14ac:dyDescent="0.2">
      <c r="A5" s="68" t="s">
        <v>7</v>
      </c>
      <c r="B5" s="8">
        <v>60</v>
      </c>
      <c r="C5" s="8">
        <v>51</v>
      </c>
      <c r="D5" s="8">
        <v>43</v>
      </c>
      <c r="E5" s="8">
        <v>28</v>
      </c>
      <c r="F5" s="8">
        <v>20</v>
      </c>
      <c r="G5" s="8">
        <v>12</v>
      </c>
      <c r="H5" s="8">
        <v>9</v>
      </c>
      <c r="I5" s="8">
        <v>3</v>
      </c>
      <c r="J5" s="8">
        <v>1</v>
      </c>
      <c r="K5" s="8">
        <v>0</v>
      </c>
      <c r="L5" s="45">
        <v>0</v>
      </c>
      <c r="M5" s="2" t="str">
        <f t="shared" ref="M5:M16" si="3">IFERROR((L5-K5)/K5,"")</f>
        <v/>
      </c>
      <c r="N5" s="2">
        <f t="shared" si="0"/>
        <v>-1</v>
      </c>
      <c r="O5" s="2">
        <f t="shared" si="1"/>
        <v>-1</v>
      </c>
      <c r="P5" s="2">
        <f t="shared" si="2"/>
        <v>-1</v>
      </c>
    </row>
    <row r="6" spans="1:16" x14ac:dyDescent="0.2">
      <c r="A6" s="63" t="s">
        <v>8</v>
      </c>
      <c r="B6" s="8">
        <v>35</v>
      </c>
      <c r="C6" s="8">
        <v>33</v>
      </c>
      <c r="D6" s="8">
        <v>31</v>
      </c>
      <c r="E6" s="8">
        <v>30</v>
      </c>
      <c r="F6" s="8">
        <v>30</v>
      </c>
      <c r="G6" s="8">
        <v>27</v>
      </c>
      <c r="H6" s="8">
        <v>22</v>
      </c>
      <c r="I6" s="8">
        <v>18</v>
      </c>
      <c r="J6" s="8">
        <v>23</v>
      </c>
      <c r="K6" s="8">
        <v>23</v>
      </c>
      <c r="L6" s="45">
        <v>19</v>
      </c>
      <c r="M6" s="2">
        <f t="shared" si="3"/>
        <v>-0.17391304347826086</v>
      </c>
      <c r="N6" s="2">
        <f t="shared" si="0"/>
        <v>5.5555555555555552E-2</v>
      </c>
      <c r="O6" s="2">
        <f t="shared" si="1"/>
        <v>-0.29629629629629628</v>
      </c>
      <c r="P6" s="2">
        <f t="shared" si="2"/>
        <v>-0.45714285714285713</v>
      </c>
    </row>
    <row r="7" spans="1:16" x14ac:dyDescent="0.2">
      <c r="A7" s="63" t="s">
        <v>11</v>
      </c>
      <c r="B7" s="8">
        <v>154</v>
      </c>
      <c r="C7" s="8">
        <v>134</v>
      </c>
      <c r="D7" s="8">
        <v>122</v>
      </c>
      <c r="E7" s="8">
        <v>133</v>
      </c>
      <c r="F7" s="8">
        <v>125</v>
      </c>
      <c r="G7" s="8">
        <v>127</v>
      </c>
      <c r="H7" s="8">
        <v>132</v>
      </c>
      <c r="I7" s="8">
        <v>132</v>
      </c>
      <c r="J7" s="8">
        <v>130</v>
      </c>
      <c r="K7" s="8">
        <v>133</v>
      </c>
      <c r="L7" s="45">
        <v>131</v>
      </c>
      <c r="M7" s="2">
        <f t="shared" si="3"/>
        <v>-1.5037593984962405E-2</v>
      </c>
      <c r="N7" s="2">
        <f t="shared" si="0"/>
        <v>-7.575757575757576E-3</v>
      </c>
      <c r="O7" s="2">
        <f t="shared" si="1"/>
        <v>3.1496062992125984E-2</v>
      </c>
      <c r="P7" s="2">
        <f t="shared" si="2"/>
        <v>-0.14935064935064934</v>
      </c>
    </row>
    <row r="8" spans="1:16" x14ac:dyDescent="0.2">
      <c r="A8" s="63" t="s">
        <v>12</v>
      </c>
      <c r="B8" s="8">
        <v>79</v>
      </c>
      <c r="C8" s="8">
        <v>74</v>
      </c>
      <c r="D8" s="8">
        <v>68</v>
      </c>
      <c r="E8" s="8">
        <v>62</v>
      </c>
      <c r="F8" s="8">
        <v>60</v>
      </c>
      <c r="G8" s="8">
        <v>60</v>
      </c>
      <c r="H8" s="8">
        <v>68</v>
      </c>
      <c r="I8" s="8">
        <v>64</v>
      </c>
      <c r="J8" s="8">
        <v>64</v>
      </c>
      <c r="K8" s="8">
        <v>63</v>
      </c>
      <c r="L8" s="45">
        <v>53</v>
      </c>
      <c r="M8" s="2">
        <f t="shared" si="3"/>
        <v>-0.15873015873015872</v>
      </c>
      <c r="N8" s="2">
        <f t="shared" si="0"/>
        <v>-0.171875</v>
      </c>
      <c r="O8" s="2">
        <f t="shared" si="1"/>
        <v>-0.11666666666666667</v>
      </c>
      <c r="P8" s="2">
        <f t="shared" si="2"/>
        <v>-0.32911392405063289</v>
      </c>
    </row>
    <row r="9" spans="1:16" x14ac:dyDescent="0.2">
      <c r="A9" s="63" t="s">
        <v>13</v>
      </c>
      <c r="B9" s="8">
        <v>56</v>
      </c>
      <c r="C9" s="8">
        <v>58</v>
      </c>
      <c r="D9" s="8">
        <v>59</v>
      </c>
      <c r="E9" s="8">
        <v>54</v>
      </c>
      <c r="F9" s="8">
        <v>51</v>
      </c>
      <c r="G9" s="8">
        <v>53</v>
      </c>
      <c r="H9" s="8">
        <v>49</v>
      </c>
      <c r="I9" s="8">
        <v>45</v>
      </c>
      <c r="J9" s="8">
        <v>45</v>
      </c>
      <c r="K9" s="8">
        <v>48</v>
      </c>
      <c r="L9" s="45">
        <v>41</v>
      </c>
      <c r="M9" s="2">
        <f t="shared" si="3"/>
        <v>-0.14583333333333334</v>
      </c>
      <c r="N9" s="2">
        <f t="shared" si="0"/>
        <v>-8.8888888888888892E-2</v>
      </c>
      <c r="O9" s="2">
        <f t="shared" si="1"/>
        <v>-0.22641509433962265</v>
      </c>
      <c r="P9" s="2">
        <f t="shared" si="2"/>
        <v>-0.26785714285714285</v>
      </c>
    </row>
    <row r="10" spans="1:16" x14ac:dyDescent="0.2">
      <c r="A10" s="63" t="s">
        <v>29</v>
      </c>
      <c r="B10" s="8">
        <v>31</v>
      </c>
      <c r="C10" s="8">
        <v>30</v>
      </c>
      <c r="D10" s="8">
        <v>32</v>
      </c>
      <c r="E10" s="8">
        <v>45</v>
      </c>
      <c r="F10" s="8">
        <v>35</v>
      </c>
      <c r="G10" s="8">
        <v>35</v>
      </c>
      <c r="H10" s="8">
        <v>32</v>
      </c>
      <c r="I10" s="8">
        <v>30</v>
      </c>
      <c r="J10" s="8">
        <v>29</v>
      </c>
      <c r="K10" s="8">
        <v>25</v>
      </c>
      <c r="L10" s="45">
        <v>20</v>
      </c>
      <c r="M10" s="2">
        <f t="shared" si="3"/>
        <v>-0.2</v>
      </c>
      <c r="N10" s="2">
        <f t="shared" si="0"/>
        <v>-0.33333333333333331</v>
      </c>
      <c r="O10" s="2">
        <f t="shared" si="1"/>
        <v>-0.42857142857142855</v>
      </c>
      <c r="P10" s="2">
        <f t="shared" si="2"/>
        <v>-0.35483870967741937</v>
      </c>
    </row>
    <row r="11" spans="1:16" x14ac:dyDescent="0.2">
      <c r="A11" s="63" t="s">
        <v>33</v>
      </c>
      <c r="B11" s="8">
        <v>86</v>
      </c>
      <c r="C11" s="8">
        <v>85</v>
      </c>
      <c r="D11" s="8">
        <v>86</v>
      </c>
      <c r="E11" s="8">
        <v>86</v>
      </c>
      <c r="F11" s="8">
        <v>83</v>
      </c>
      <c r="G11" s="8">
        <v>80</v>
      </c>
      <c r="H11" s="8">
        <v>80</v>
      </c>
      <c r="I11" s="8">
        <v>70</v>
      </c>
      <c r="J11" s="8">
        <v>70</v>
      </c>
      <c r="K11" s="8">
        <v>65</v>
      </c>
      <c r="L11" s="45">
        <v>54</v>
      </c>
      <c r="M11" s="2">
        <f t="shared" si="3"/>
        <v>-0.16923076923076924</v>
      </c>
      <c r="N11" s="2">
        <f t="shared" si="0"/>
        <v>-0.22857142857142856</v>
      </c>
      <c r="O11" s="2">
        <f t="shared" si="1"/>
        <v>-0.32500000000000001</v>
      </c>
      <c r="P11" s="2">
        <f t="shared" si="2"/>
        <v>-0.37209302325581395</v>
      </c>
    </row>
    <row r="12" spans="1:16" x14ac:dyDescent="0.2">
      <c r="A12" s="63" t="s">
        <v>31</v>
      </c>
      <c r="B12" s="8">
        <v>2</v>
      </c>
      <c r="C12" s="8">
        <v>8</v>
      </c>
      <c r="D12" s="8">
        <v>8</v>
      </c>
      <c r="E12" s="8">
        <v>6</v>
      </c>
      <c r="F12" s="8">
        <v>5</v>
      </c>
      <c r="G12" s="8">
        <v>4</v>
      </c>
      <c r="H12" s="8">
        <v>6</v>
      </c>
      <c r="I12" s="8">
        <v>8</v>
      </c>
      <c r="J12" s="8">
        <v>6</v>
      </c>
      <c r="K12" s="8">
        <v>5</v>
      </c>
      <c r="L12" s="45">
        <v>4</v>
      </c>
      <c r="M12" s="2">
        <f t="shared" si="3"/>
        <v>-0.2</v>
      </c>
      <c r="N12" s="2">
        <f t="shared" si="0"/>
        <v>-0.5</v>
      </c>
      <c r="O12" s="2">
        <f t="shared" si="1"/>
        <v>0</v>
      </c>
      <c r="P12" s="2">
        <f t="shared" si="2"/>
        <v>1</v>
      </c>
    </row>
    <row r="13" spans="1:16" x14ac:dyDescent="0.2">
      <c r="A13" s="63" t="s">
        <v>32</v>
      </c>
      <c r="B13" s="8">
        <v>41</v>
      </c>
      <c r="C13" s="8">
        <v>38</v>
      </c>
      <c r="D13" s="8">
        <v>34</v>
      </c>
      <c r="E13" s="8">
        <v>34</v>
      </c>
      <c r="F13" s="8">
        <v>35</v>
      </c>
      <c r="G13" s="8">
        <v>37</v>
      </c>
      <c r="H13" s="8">
        <v>34</v>
      </c>
      <c r="I13" s="8">
        <v>37</v>
      </c>
      <c r="J13" s="8">
        <v>38</v>
      </c>
      <c r="K13" s="8">
        <v>32</v>
      </c>
      <c r="L13" s="45">
        <v>36</v>
      </c>
      <c r="M13" s="2">
        <f t="shared" si="3"/>
        <v>0.125</v>
      </c>
      <c r="N13" s="2">
        <f t="shared" si="0"/>
        <v>-2.7027027027027029E-2</v>
      </c>
      <c r="O13" s="2">
        <f t="shared" si="1"/>
        <v>-2.7027027027027029E-2</v>
      </c>
      <c r="P13" s="2">
        <f t="shared" si="2"/>
        <v>-0.12195121951219512</v>
      </c>
    </row>
    <row r="14" spans="1:16" x14ac:dyDescent="0.2">
      <c r="A14" s="63" t="s">
        <v>21</v>
      </c>
      <c r="B14" s="8">
        <v>27</v>
      </c>
      <c r="C14" s="8">
        <v>31</v>
      </c>
      <c r="D14" s="8">
        <v>30</v>
      </c>
      <c r="E14" s="8">
        <v>30</v>
      </c>
      <c r="F14" s="8">
        <v>29</v>
      </c>
      <c r="G14" s="8">
        <v>29</v>
      </c>
      <c r="H14" s="8">
        <v>29</v>
      </c>
      <c r="I14" s="8">
        <v>26</v>
      </c>
      <c r="J14" s="8">
        <v>27</v>
      </c>
      <c r="K14" s="8">
        <v>30</v>
      </c>
      <c r="L14" s="45">
        <v>31</v>
      </c>
      <c r="M14" s="2">
        <f t="shared" si="3"/>
        <v>3.3333333333333333E-2</v>
      </c>
      <c r="N14" s="2">
        <f t="shared" si="0"/>
        <v>0.19230769230769232</v>
      </c>
      <c r="O14" s="2">
        <f t="shared" si="1"/>
        <v>6.8965517241379309E-2</v>
      </c>
      <c r="P14" s="2">
        <f t="shared" si="2"/>
        <v>0.14814814814814814</v>
      </c>
    </row>
    <row r="15" spans="1:16" x14ac:dyDescent="0.2">
      <c r="A15" s="63" t="s">
        <v>22</v>
      </c>
      <c r="B15" s="8">
        <v>18</v>
      </c>
      <c r="C15" s="8">
        <v>19</v>
      </c>
      <c r="D15" s="8">
        <v>19</v>
      </c>
      <c r="E15" s="8">
        <v>16</v>
      </c>
      <c r="F15" s="8">
        <v>13</v>
      </c>
      <c r="G15" s="8">
        <v>13</v>
      </c>
      <c r="H15" s="8">
        <v>11</v>
      </c>
      <c r="I15" s="8">
        <v>11</v>
      </c>
      <c r="J15" s="8">
        <v>13</v>
      </c>
      <c r="K15" s="8">
        <v>15</v>
      </c>
      <c r="L15" s="45">
        <v>16</v>
      </c>
      <c r="M15" s="2">
        <f t="shared" si="3"/>
        <v>6.6666666666666666E-2</v>
      </c>
      <c r="N15" s="2">
        <f t="shared" si="0"/>
        <v>0.45454545454545453</v>
      </c>
      <c r="O15" s="2">
        <f t="shared" si="1"/>
        <v>0.23076923076923078</v>
      </c>
      <c r="P15" s="2">
        <f t="shared" si="2"/>
        <v>-0.1111111111111111</v>
      </c>
    </row>
    <row r="16" spans="1:16" x14ac:dyDescent="0.2">
      <c r="A16" s="63" t="s">
        <v>25</v>
      </c>
      <c r="B16" s="8">
        <v>58</v>
      </c>
      <c r="C16" s="8">
        <v>52</v>
      </c>
      <c r="D16" s="8">
        <v>50</v>
      </c>
      <c r="E16" s="8">
        <v>47</v>
      </c>
      <c r="F16" s="8">
        <v>44</v>
      </c>
      <c r="G16" s="8">
        <v>43</v>
      </c>
      <c r="H16" s="8">
        <v>42</v>
      </c>
      <c r="I16" s="38">
        <v>37</v>
      </c>
      <c r="J16" s="38">
        <v>40</v>
      </c>
      <c r="K16" s="38">
        <v>38</v>
      </c>
      <c r="L16" s="45">
        <v>36</v>
      </c>
      <c r="M16" s="2">
        <f t="shared" si="3"/>
        <v>-5.2631578947368418E-2</v>
      </c>
      <c r="N16" s="2">
        <f t="shared" si="0"/>
        <v>-2.7027027027027029E-2</v>
      </c>
      <c r="O16" s="2">
        <f t="shared" si="1"/>
        <v>-0.16279069767441862</v>
      </c>
      <c r="P16" s="2">
        <f t="shared" si="2"/>
        <v>-0.37931034482758619</v>
      </c>
    </row>
    <row r="17" spans="1:16" x14ac:dyDescent="0.2">
      <c r="A17" s="21" t="s">
        <v>26</v>
      </c>
      <c r="B17" s="35">
        <f t="shared" ref="B17:J17" si="4">SUM(B3:B16)</f>
        <v>696</v>
      </c>
      <c r="C17" s="35">
        <f t="shared" si="4"/>
        <v>657</v>
      </c>
      <c r="D17" s="35">
        <f t="shared" si="4"/>
        <v>621</v>
      </c>
      <c r="E17" s="35">
        <f t="shared" si="4"/>
        <v>606</v>
      </c>
      <c r="F17" s="35">
        <f t="shared" si="4"/>
        <v>563</v>
      </c>
      <c r="G17" s="35">
        <f t="shared" si="4"/>
        <v>554</v>
      </c>
      <c r="H17" s="35">
        <f t="shared" si="4"/>
        <v>549</v>
      </c>
      <c r="I17" s="35">
        <f t="shared" si="4"/>
        <v>516</v>
      </c>
      <c r="J17" s="35">
        <f t="shared" si="4"/>
        <v>514</v>
      </c>
      <c r="K17" s="39">
        <f t="shared" ref="K17:L17" si="5">SUM(K3:K16)</f>
        <v>510</v>
      </c>
      <c r="L17" s="49">
        <f t="shared" si="5"/>
        <v>473</v>
      </c>
      <c r="M17" s="36">
        <f>IFERROR((L17-K17)/K17,"")</f>
        <v>-7.2549019607843143E-2</v>
      </c>
      <c r="N17" s="36">
        <f>IFERROR((L17-I17)/I17,"")</f>
        <v>-8.3333333333333329E-2</v>
      </c>
      <c r="O17" s="36">
        <f>IFERROR((L17-G17)/G17,"")</f>
        <v>-0.14620938628158844</v>
      </c>
      <c r="P17" s="36">
        <f>IFERROR((L17-B17)/B17,"")</f>
        <v>-0.3204022988505747</v>
      </c>
    </row>
    <row r="18" spans="1:16" x14ac:dyDescent="0.2">
      <c r="A18" s="7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4"/>
      <c r="N18" s="4"/>
      <c r="O18" s="4"/>
      <c r="P18" s="4"/>
    </row>
    <row r="19" spans="1:16" x14ac:dyDescent="0.2">
      <c r="A19" s="18" t="s">
        <v>40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2"/>
      <c r="N19" s="2"/>
      <c r="O19" s="2"/>
      <c r="P19" s="2"/>
    </row>
    <row r="20" spans="1:16" x14ac:dyDescent="0.2">
      <c r="A20" s="65" t="s">
        <v>0</v>
      </c>
      <c r="B20" s="13" t="s">
        <v>49</v>
      </c>
      <c r="C20" s="13" t="s">
        <v>50</v>
      </c>
      <c r="D20" s="31" t="s">
        <v>46</v>
      </c>
      <c r="E20" s="31" t="s">
        <v>48</v>
      </c>
      <c r="F20" s="31" t="s">
        <v>71</v>
      </c>
      <c r="G20" s="31" t="s">
        <v>74</v>
      </c>
      <c r="H20" s="31" t="s">
        <v>76</v>
      </c>
      <c r="I20" s="31" t="s">
        <v>81</v>
      </c>
      <c r="J20" s="31" t="s">
        <v>83</v>
      </c>
      <c r="K20" s="31" t="s">
        <v>99</v>
      </c>
      <c r="L20" s="47" t="s">
        <v>102</v>
      </c>
      <c r="M20" s="12" t="s">
        <v>42</v>
      </c>
      <c r="N20" s="34" t="s">
        <v>35</v>
      </c>
      <c r="O20" s="34" t="s">
        <v>36</v>
      </c>
      <c r="P20" s="12" t="s">
        <v>37</v>
      </c>
    </row>
    <row r="21" spans="1:16" x14ac:dyDescent="0.2">
      <c r="A21" s="63" t="s">
        <v>3</v>
      </c>
      <c r="B21" s="8">
        <v>18</v>
      </c>
      <c r="C21" s="8">
        <v>20</v>
      </c>
      <c r="D21" s="8">
        <v>18</v>
      </c>
      <c r="E21" s="8">
        <v>20</v>
      </c>
      <c r="F21" s="8">
        <v>23</v>
      </c>
      <c r="G21" s="37">
        <v>23</v>
      </c>
      <c r="H21" s="8">
        <v>27</v>
      </c>
      <c r="I21" s="37">
        <v>24</v>
      </c>
      <c r="J21" s="8">
        <v>20</v>
      </c>
      <c r="K21" s="40">
        <v>21</v>
      </c>
      <c r="L21" s="45">
        <v>21</v>
      </c>
      <c r="M21" s="2">
        <f>IFERROR((L21-K21)/K21,"")</f>
        <v>0</v>
      </c>
      <c r="N21" s="2">
        <f>IFERROR((L21-I21)/I21,"")</f>
        <v>-0.125</v>
      </c>
      <c r="O21" s="2">
        <f>IFERROR((L21-G21)/G21,"")</f>
        <v>-8.6956521739130432E-2</v>
      </c>
      <c r="P21" s="2">
        <f>IFERROR((L21-B21)/B21,"")</f>
        <v>0.16666666666666666</v>
      </c>
    </row>
    <row r="22" spans="1:16" x14ac:dyDescent="0.2">
      <c r="A22" s="63" t="s">
        <v>51</v>
      </c>
      <c r="B22" s="8">
        <v>59</v>
      </c>
      <c r="C22" s="8">
        <v>54</v>
      </c>
      <c r="D22" s="8">
        <v>53</v>
      </c>
      <c r="E22" s="8">
        <v>42</v>
      </c>
      <c r="F22" s="8">
        <v>46</v>
      </c>
      <c r="G22" s="8">
        <v>46</v>
      </c>
      <c r="H22" s="8">
        <v>46</v>
      </c>
      <c r="I22" s="8">
        <v>42</v>
      </c>
      <c r="J22" s="8">
        <v>35</v>
      </c>
      <c r="K22" s="8">
        <v>34</v>
      </c>
      <c r="L22" s="45">
        <v>36</v>
      </c>
      <c r="M22" s="2">
        <f t="shared" ref="M22:M32" si="6">IFERROR((L22-K22)/K22,"")</f>
        <v>5.8823529411764705E-2</v>
      </c>
      <c r="N22" s="2">
        <f t="shared" ref="N22:N32" si="7">IFERROR((L22-I22)/I22,"")</f>
        <v>-0.14285714285714285</v>
      </c>
      <c r="O22" s="2">
        <f t="shared" ref="O22:O32" si="8">IFERROR((L22-G22)/G22,"")</f>
        <v>-0.21739130434782608</v>
      </c>
      <c r="P22" s="2">
        <f t="shared" ref="P22:P32" si="9">IFERROR((L22-B22)/B22,"")</f>
        <v>-0.38983050847457629</v>
      </c>
    </row>
    <row r="23" spans="1:16" x14ac:dyDescent="0.2">
      <c r="A23" s="63" t="s">
        <v>28</v>
      </c>
      <c r="B23" s="8">
        <v>183</v>
      </c>
      <c r="C23" s="8">
        <v>174</v>
      </c>
      <c r="D23" s="8">
        <v>168</v>
      </c>
      <c r="E23" s="8">
        <v>163</v>
      </c>
      <c r="F23" s="8">
        <v>159</v>
      </c>
      <c r="G23" s="8">
        <v>144</v>
      </c>
      <c r="H23" s="8">
        <v>166</v>
      </c>
      <c r="I23" s="8">
        <v>163</v>
      </c>
      <c r="J23" s="8">
        <v>166</v>
      </c>
      <c r="K23" s="8">
        <v>156</v>
      </c>
      <c r="L23" s="45">
        <v>148</v>
      </c>
      <c r="M23" s="2">
        <f t="shared" si="6"/>
        <v>-5.128205128205128E-2</v>
      </c>
      <c r="N23" s="2">
        <f t="shared" si="7"/>
        <v>-9.202453987730061E-2</v>
      </c>
      <c r="O23" s="2">
        <f t="shared" si="8"/>
        <v>2.7777777777777776E-2</v>
      </c>
      <c r="P23" s="2">
        <f t="shared" si="9"/>
        <v>-0.19125683060109289</v>
      </c>
    </row>
    <row r="24" spans="1:16" x14ac:dyDescent="0.2">
      <c r="A24" s="63" t="s">
        <v>5</v>
      </c>
      <c r="B24" s="8">
        <v>206</v>
      </c>
      <c r="C24" s="8">
        <v>209</v>
      </c>
      <c r="D24" s="8">
        <v>212</v>
      </c>
      <c r="E24" s="8">
        <v>208</v>
      </c>
      <c r="F24" s="8">
        <v>222</v>
      </c>
      <c r="G24" s="8">
        <v>220</v>
      </c>
      <c r="H24" s="8">
        <v>241</v>
      </c>
      <c r="I24" s="8">
        <v>210</v>
      </c>
      <c r="J24" s="8">
        <v>202</v>
      </c>
      <c r="K24" s="8">
        <v>220</v>
      </c>
      <c r="L24" s="45">
        <v>222</v>
      </c>
      <c r="M24" s="2">
        <f t="shared" si="6"/>
        <v>9.0909090909090905E-3</v>
      </c>
      <c r="N24" s="2">
        <f t="shared" si="7"/>
        <v>5.7142857142857141E-2</v>
      </c>
      <c r="O24" s="2">
        <f t="shared" si="8"/>
        <v>9.0909090909090905E-3</v>
      </c>
      <c r="P24" s="2">
        <f t="shared" si="9"/>
        <v>7.7669902912621352E-2</v>
      </c>
    </row>
    <row r="25" spans="1:16" x14ac:dyDescent="0.2">
      <c r="A25" s="63" t="s">
        <v>82</v>
      </c>
      <c r="B25" s="8">
        <v>25</v>
      </c>
      <c r="C25" s="8">
        <v>25</v>
      </c>
      <c r="D25" s="8">
        <v>24</v>
      </c>
      <c r="E25" s="8">
        <v>20</v>
      </c>
      <c r="F25" s="8">
        <v>20</v>
      </c>
      <c r="G25" s="8">
        <v>17</v>
      </c>
      <c r="H25" s="8">
        <v>19</v>
      </c>
      <c r="I25" s="8">
        <v>19</v>
      </c>
      <c r="J25" s="8">
        <v>18</v>
      </c>
      <c r="K25" s="8">
        <v>21</v>
      </c>
      <c r="L25" s="45">
        <v>17</v>
      </c>
      <c r="M25" s="2">
        <f t="shared" si="6"/>
        <v>-0.19047619047619047</v>
      </c>
      <c r="N25" s="2">
        <f t="shared" si="7"/>
        <v>-0.10526315789473684</v>
      </c>
      <c r="O25" s="2">
        <f t="shared" si="8"/>
        <v>0</v>
      </c>
      <c r="P25" s="2">
        <f t="shared" si="9"/>
        <v>-0.32</v>
      </c>
    </row>
    <row r="26" spans="1:16" x14ac:dyDescent="0.2">
      <c r="A26" s="63" t="s">
        <v>60</v>
      </c>
      <c r="B26" s="8">
        <v>63</v>
      </c>
      <c r="C26" s="8">
        <v>55</v>
      </c>
      <c r="D26" s="8">
        <v>50</v>
      </c>
      <c r="E26" s="8">
        <v>48</v>
      </c>
      <c r="F26" s="8">
        <v>44</v>
      </c>
      <c r="G26" s="8">
        <v>42</v>
      </c>
      <c r="H26" s="8">
        <v>39</v>
      </c>
      <c r="I26" s="8">
        <v>47</v>
      </c>
      <c r="J26" s="8">
        <v>47</v>
      </c>
      <c r="K26" s="8">
        <v>51</v>
      </c>
      <c r="L26" s="45">
        <v>44</v>
      </c>
      <c r="M26" s="2">
        <f t="shared" si="6"/>
        <v>-0.13725490196078433</v>
      </c>
      <c r="N26" s="2">
        <f t="shared" si="7"/>
        <v>-6.3829787234042548E-2</v>
      </c>
      <c r="O26" s="2">
        <f t="shared" si="8"/>
        <v>4.7619047619047616E-2</v>
      </c>
      <c r="P26" s="2">
        <f t="shared" si="9"/>
        <v>-0.30158730158730157</v>
      </c>
    </row>
    <row r="27" spans="1:16" x14ac:dyDescent="0.2">
      <c r="A27" s="63" t="s">
        <v>18</v>
      </c>
      <c r="B27" s="8">
        <v>122</v>
      </c>
      <c r="C27" s="8">
        <v>113</v>
      </c>
      <c r="D27" s="8">
        <v>120</v>
      </c>
      <c r="E27" s="8">
        <v>116</v>
      </c>
      <c r="F27" s="8">
        <v>108</v>
      </c>
      <c r="G27" s="8">
        <v>113</v>
      </c>
      <c r="H27" s="8">
        <v>99</v>
      </c>
      <c r="I27" s="8">
        <v>111</v>
      </c>
      <c r="J27" s="8">
        <v>105</v>
      </c>
      <c r="K27" s="8">
        <v>99</v>
      </c>
      <c r="L27" s="45">
        <v>89</v>
      </c>
      <c r="M27" s="2">
        <f t="shared" si="6"/>
        <v>-0.10101010101010101</v>
      </c>
      <c r="N27" s="2">
        <f t="shared" si="7"/>
        <v>-0.1981981981981982</v>
      </c>
      <c r="O27" s="2">
        <f t="shared" si="8"/>
        <v>-0.21238938053097345</v>
      </c>
      <c r="P27" s="2">
        <f t="shared" si="9"/>
        <v>-0.27049180327868855</v>
      </c>
    </row>
    <row r="28" spans="1:16" x14ac:dyDescent="0.2">
      <c r="A28" s="63" t="s">
        <v>78</v>
      </c>
      <c r="B28" s="8">
        <v>16</v>
      </c>
      <c r="C28" s="8">
        <v>15</v>
      </c>
      <c r="D28" s="8">
        <v>18</v>
      </c>
      <c r="E28" s="8">
        <v>17</v>
      </c>
      <c r="F28" s="8">
        <v>21</v>
      </c>
      <c r="G28" s="8">
        <v>24</v>
      </c>
      <c r="H28" s="8">
        <v>31</v>
      </c>
      <c r="I28" s="8">
        <v>30</v>
      </c>
      <c r="J28" s="8">
        <v>31</v>
      </c>
      <c r="K28" s="8">
        <v>29</v>
      </c>
      <c r="L28" s="45">
        <v>25</v>
      </c>
      <c r="M28" s="2">
        <f t="shared" si="6"/>
        <v>-0.13793103448275862</v>
      </c>
      <c r="N28" s="2">
        <f t="shared" si="7"/>
        <v>-0.16666666666666666</v>
      </c>
      <c r="O28" s="2">
        <f t="shared" si="8"/>
        <v>4.1666666666666664E-2</v>
      </c>
      <c r="P28" s="2">
        <f t="shared" si="9"/>
        <v>0.5625</v>
      </c>
    </row>
    <row r="29" spans="1:16" x14ac:dyDescent="0.2">
      <c r="A29" s="63" t="s">
        <v>19</v>
      </c>
      <c r="B29" s="8">
        <v>99</v>
      </c>
      <c r="C29" s="8">
        <v>97</v>
      </c>
      <c r="D29" s="8">
        <v>90</v>
      </c>
      <c r="E29" s="8">
        <v>91</v>
      </c>
      <c r="F29" s="8">
        <v>89</v>
      </c>
      <c r="G29" s="8">
        <v>91</v>
      </c>
      <c r="H29" s="8">
        <v>97</v>
      </c>
      <c r="I29" s="8">
        <v>82</v>
      </c>
      <c r="J29" s="8">
        <v>80</v>
      </c>
      <c r="K29" s="8">
        <v>86</v>
      </c>
      <c r="L29" s="45">
        <v>94</v>
      </c>
      <c r="M29" s="2">
        <f t="shared" si="6"/>
        <v>9.3023255813953487E-2</v>
      </c>
      <c r="N29" s="2">
        <f t="shared" si="7"/>
        <v>0.14634146341463414</v>
      </c>
      <c r="O29" s="2">
        <f t="shared" si="8"/>
        <v>3.2967032967032968E-2</v>
      </c>
      <c r="P29" s="2">
        <f t="shared" si="9"/>
        <v>-5.0505050505050504E-2</v>
      </c>
    </row>
    <row r="30" spans="1:16" x14ac:dyDescent="0.2">
      <c r="A30" s="63" t="s">
        <v>98</v>
      </c>
      <c r="B30" s="8">
        <v>98</v>
      </c>
      <c r="C30" s="8">
        <v>93</v>
      </c>
      <c r="D30" s="8">
        <v>95</v>
      </c>
      <c r="E30" s="8">
        <v>88</v>
      </c>
      <c r="F30" s="8">
        <v>79</v>
      </c>
      <c r="G30" s="8">
        <v>73</v>
      </c>
      <c r="H30" s="8">
        <v>76</v>
      </c>
      <c r="I30" s="8">
        <v>74</v>
      </c>
      <c r="J30" s="8">
        <v>73</v>
      </c>
      <c r="K30" s="8">
        <v>80</v>
      </c>
      <c r="L30" s="45">
        <v>80</v>
      </c>
      <c r="M30" s="2">
        <f t="shared" si="6"/>
        <v>0</v>
      </c>
      <c r="N30" s="2">
        <f t="shared" si="7"/>
        <v>8.1081081081081086E-2</v>
      </c>
      <c r="O30" s="2">
        <f t="shared" si="8"/>
        <v>9.5890410958904104E-2</v>
      </c>
      <c r="P30" s="2">
        <f t="shared" si="9"/>
        <v>-0.18367346938775511</v>
      </c>
    </row>
    <row r="31" spans="1:16" x14ac:dyDescent="0.2">
      <c r="A31" s="63" t="s">
        <v>77</v>
      </c>
      <c r="B31" s="8">
        <v>121</v>
      </c>
      <c r="C31" s="8">
        <v>125</v>
      </c>
      <c r="D31" s="8">
        <v>129</v>
      </c>
      <c r="E31" s="8">
        <v>125</v>
      </c>
      <c r="F31" s="8">
        <v>122</v>
      </c>
      <c r="G31" s="8">
        <v>116</v>
      </c>
      <c r="H31" s="8">
        <v>119</v>
      </c>
      <c r="I31" s="8">
        <v>127</v>
      </c>
      <c r="J31" s="8">
        <v>112</v>
      </c>
      <c r="K31" s="8">
        <v>113</v>
      </c>
      <c r="L31" s="45">
        <v>125</v>
      </c>
      <c r="M31" s="2">
        <f t="shared" si="6"/>
        <v>0.10619469026548672</v>
      </c>
      <c r="N31" s="2">
        <f t="shared" si="7"/>
        <v>-1.5748031496062992E-2</v>
      </c>
      <c r="O31" s="2">
        <f t="shared" si="8"/>
        <v>7.7586206896551727E-2</v>
      </c>
      <c r="P31" s="2">
        <f t="shared" si="9"/>
        <v>3.3057851239669422E-2</v>
      </c>
    </row>
    <row r="32" spans="1:16" x14ac:dyDescent="0.2">
      <c r="A32" s="63" t="s">
        <v>24</v>
      </c>
      <c r="B32" s="8">
        <v>35</v>
      </c>
      <c r="C32" s="8">
        <v>40</v>
      </c>
      <c r="D32" s="8">
        <v>43</v>
      </c>
      <c r="E32" s="8">
        <v>46</v>
      </c>
      <c r="F32" s="8">
        <v>39</v>
      </c>
      <c r="G32" s="8">
        <v>30</v>
      </c>
      <c r="H32" s="8">
        <v>25</v>
      </c>
      <c r="I32" s="8">
        <v>19</v>
      </c>
      <c r="J32" s="8">
        <v>16</v>
      </c>
      <c r="K32" s="8">
        <v>22</v>
      </c>
      <c r="L32" s="45">
        <v>21</v>
      </c>
      <c r="M32" s="2">
        <f t="shared" si="6"/>
        <v>-4.5454545454545456E-2</v>
      </c>
      <c r="N32" s="2">
        <f t="shared" si="7"/>
        <v>0.10526315789473684</v>
      </c>
      <c r="O32" s="2">
        <f t="shared" si="8"/>
        <v>-0.3</v>
      </c>
      <c r="P32" s="2">
        <f t="shared" si="9"/>
        <v>-0.4</v>
      </c>
    </row>
    <row r="33" spans="1:17" x14ac:dyDescent="0.2">
      <c r="A33" s="21" t="s">
        <v>26</v>
      </c>
      <c r="B33" s="35">
        <f t="shared" ref="B33:L33" si="10">SUM(B21:B32)</f>
        <v>1045</v>
      </c>
      <c r="C33" s="35">
        <f t="shared" si="10"/>
        <v>1020</v>
      </c>
      <c r="D33" s="35">
        <f t="shared" si="10"/>
        <v>1020</v>
      </c>
      <c r="E33" s="35">
        <f t="shared" si="10"/>
        <v>984</v>
      </c>
      <c r="F33" s="35">
        <f t="shared" si="10"/>
        <v>972</v>
      </c>
      <c r="G33" s="35">
        <f t="shared" si="10"/>
        <v>939</v>
      </c>
      <c r="H33" s="35">
        <f t="shared" si="10"/>
        <v>985</v>
      </c>
      <c r="I33" s="35">
        <f t="shared" si="10"/>
        <v>948</v>
      </c>
      <c r="J33" s="35">
        <f t="shared" si="10"/>
        <v>905</v>
      </c>
      <c r="K33" s="35">
        <f t="shared" si="10"/>
        <v>932</v>
      </c>
      <c r="L33" s="49">
        <f t="shared" si="10"/>
        <v>922</v>
      </c>
      <c r="M33" s="36">
        <f>IFERROR((L33-K33)/K33,"")</f>
        <v>-1.0729613733905579E-2</v>
      </c>
      <c r="N33" s="36">
        <f>IFERROR((L33-I33)/I33,"")</f>
        <v>-2.7426160337552744E-2</v>
      </c>
      <c r="O33" s="36">
        <f>IFERROR((L33-G33)/G33,"")</f>
        <v>-1.8104366347177849E-2</v>
      </c>
      <c r="P33" s="36">
        <f>IFERROR((L33-B33)/B33,"")</f>
        <v>-0.11770334928229666</v>
      </c>
    </row>
    <row r="34" spans="1:17" x14ac:dyDescent="0.2">
      <c r="A34" s="7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4"/>
      <c r="N34" s="4"/>
      <c r="O34" s="4"/>
      <c r="P34" s="4"/>
    </row>
    <row r="35" spans="1:17" x14ac:dyDescent="0.2">
      <c r="A35" s="18" t="s">
        <v>41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2"/>
      <c r="N35" s="2"/>
      <c r="O35" s="2"/>
      <c r="P35" s="2"/>
    </row>
    <row r="36" spans="1:17" x14ac:dyDescent="0.2">
      <c r="A36" s="65" t="s">
        <v>0</v>
      </c>
      <c r="B36" s="13" t="s">
        <v>49</v>
      </c>
      <c r="C36" s="13" t="s">
        <v>50</v>
      </c>
      <c r="D36" s="31" t="s">
        <v>46</v>
      </c>
      <c r="E36" s="31" t="s">
        <v>48</v>
      </c>
      <c r="F36" s="31" t="s">
        <v>71</v>
      </c>
      <c r="G36" s="31" t="s">
        <v>74</v>
      </c>
      <c r="H36" s="31" t="s">
        <v>76</v>
      </c>
      <c r="I36" s="31" t="s">
        <v>81</v>
      </c>
      <c r="J36" s="31" t="s">
        <v>83</v>
      </c>
      <c r="K36" s="31" t="s">
        <v>99</v>
      </c>
      <c r="L36" s="47" t="s">
        <v>102</v>
      </c>
      <c r="M36" s="12" t="s">
        <v>42</v>
      </c>
      <c r="N36" s="34" t="s">
        <v>35</v>
      </c>
      <c r="O36" s="34" t="s">
        <v>36</v>
      </c>
      <c r="P36" s="12" t="s">
        <v>37</v>
      </c>
    </row>
    <row r="37" spans="1:17" x14ac:dyDescent="0.2">
      <c r="A37" s="63" t="s">
        <v>27</v>
      </c>
      <c r="B37" s="8">
        <v>18</v>
      </c>
      <c r="C37" s="8">
        <v>17</v>
      </c>
      <c r="D37" s="8">
        <v>16</v>
      </c>
      <c r="E37" s="8">
        <v>13</v>
      </c>
      <c r="F37" s="8">
        <v>15</v>
      </c>
      <c r="G37" s="8">
        <v>16</v>
      </c>
      <c r="H37" s="8">
        <v>18</v>
      </c>
      <c r="I37" s="8">
        <v>20</v>
      </c>
      <c r="J37" s="8">
        <v>18</v>
      </c>
      <c r="K37" s="8">
        <v>15</v>
      </c>
      <c r="L37" s="45">
        <v>15</v>
      </c>
      <c r="M37" s="2">
        <f>IFERROR((L37-K37)/K37,"")</f>
        <v>0</v>
      </c>
      <c r="N37" s="2">
        <f>IFERROR((L37-I37)/I37,"")</f>
        <v>-0.25</v>
      </c>
      <c r="O37" s="2">
        <f>IFERROR((L37-G37)/G37,"")</f>
        <v>-6.25E-2</v>
      </c>
      <c r="P37" s="2">
        <f>IFERROR((L37-B37)/B37,"")</f>
        <v>-0.16666666666666666</v>
      </c>
    </row>
    <row r="38" spans="1:17" x14ac:dyDescent="0.2">
      <c r="A38" s="63" t="s">
        <v>1</v>
      </c>
      <c r="B38" s="8">
        <v>10</v>
      </c>
      <c r="C38" s="8">
        <v>8</v>
      </c>
      <c r="D38" s="8">
        <v>8</v>
      </c>
      <c r="E38" s="8">
        <v>3</v>
      </c>
      <c r="F38" s="8">
        <v>2</v>
      </c>
      <c r="G38" s="8">
        <v>4</v>
      </c>
      <c r="H38" s="8">
        <v>3</v>
      </c>
      <c r="I38" s="8">
        <v>3</v>
      </c>
      <c r="J38" s="8">
        <v>6</v>
      </c>
      <c r="K38" s="8">
        <v>7</v>
      </c>
      <c r="L38" s="45">
        <v>6</v>
      </c>
      <c r="M38" s="2">
        <f t="shared" ref="M38:M49" si="11">IFERROR((L38-K38)/K38,"")</f>
        <v>-0.14285714285714285</v>
      </c>
      <c r="N38" s="2">
        <f t="shared" ref="N38:N49" si="12">IFERROR((L38-I38)/I38,"")</f>
        <v>1</v>
      </c>
      <c r="O38" s="2">
        <f t="shared" ref="O38:O49" si="13">IFERROR((L38-G38)/G38,"")</f>
        <v>0.5</v>
      </c>
      <c r="P38" s="2">
        <f t="shared" ref="P38:P49" si="14">IFERROR((L38-B38)/B38,"")</f>
        <v>-0.4</v>
      </c>
    </row>
    <row r="39" spans="1:17" x14ac:dyDescent="0.2">
      <c r="A39" s="63" t="s">
        <v>2</v>
      </c>
      <c r="B39" s="8">
        <v>108</v>
      </c>
      <c r="C39" s="8">
        <v>99</v>
      </c>
      <c r="D39" s="8">
        <v>91</v>
      </c>
      <c r="E39" s="8">
        <v>89</v>
      </c>
      <c r="F39" s="8">
        <v>76</v>
      </c>
      <c r="G39" s="8">
        <v>67</v>
      </c>
      <c r="H39" s="8">
        <v>57</v>
      </c>
      <c r="I39" s="8">
        <v>53</v>
      </c>
      <c r="J39" s="8">
        <v>57</v>
      </c>
      <c r="K39" s="8">
        <v>42</v>
      </c>
      <c r="L39" s="45">
        <v>45</v>
      </c>
      <c r="M39" s="2">
        <f t="shared" si="11"/>
        <v>7.1428571428571425E-2</v>
      </c>
      <c r="N39" s="2">
        <f t="shared" si="12"/>
        <v>-0.15094339622641509</v>
      </c>
      <c r="O39" s="2">
        <f t="shared" si="13"/>
        <v>-0.32835820895522388</v>
      </c>
      <c r="P39" s="2">
        <f t="shared" si="14"/>
        <v>-0.58333333333333337</v>
      </c>
    </row>
    <row r="40" spans="1:17" x14ac:dyDescent="0.2">
      <c r="A40" s="63" t="s">
        <v>38</v>
      </c>
      <c r="B40" s="8">
        <v>27</v>
      </c>
      <c r="C40" s="8">
        <v>26</v>
      </c>
      <c r="D40" s="8">
        <v>24</v>
      </c>
      <c r="E40" s="8">
        <v>26</v>
      </c>
      <c r="F40" s="8">
        <v>26</v>
      </c>
      <c r="G40" s="8">
        <v>20</v>
      </c>
      <c r="H40" s="8">
        <v>23</v>
      </c>
      <c r="I40" s="8">
        <v>22</v>
      </c>
      <c r="J40" s="8">
        <v>23</v>
      </c>
      <c r="K40" s="8">
        <v>27</v>
      </c>
      <c r="L40" s="45">
        <v>27</v>
      </c>
      <c r="M40" s="2">
        <f t="shared" si="11"/>
        <v>0</v>
      </c>
      <c r="N40" s="2">
        <f t="shared" si="12"/>
        <v>0.22727272727272727</v>
      </c>
      <c r="O40" s="2">
        <f t="shared" si="13"/>
        <v>0.35</v>
      </c>
      <c r="P40" s="2">
        <f t="shared" si="14"/>
        <v>0</v>
      </c>
    </row>
    <row r="41" spans="1:17" x14ac:dyDescent="0.2">
      <c r="A41" s="63" t="s">
        <v>10</v>
      </c>
      <c r="B41" s="8">
        <v>78</v>
      </c>
      <c r="C41" s="8">
        <v>75</v>
      </c>
      <c r="D41" s="8">
        <v>74</v>
      </c>
      <c r="E41" s="8">
        <v>66</v>
      </c>
      <c r="F41" s="8">
        <v>61</v>
      </c>
      <c r="G41" s="8">
        <v>68</v>
      </c>
      <c r="H41" s="8">
        <v>78</v>
      </c>
      <c r="I41" s="8">
        <v>84</v>
      </c>
      <c r="J41" s="8">
        <v>89</v>
      </c>
      <c r="K41" s="8">
        <v>90</v>
      </c>
      <c r="L41" s="45">
        <v>86</v>
      </c>
      <c r="M41" s="2">
        <f t="shared" si="11"/>
        <v>-4.4444444444444446E-2</v>
      </c>
      <c r="N41" s="2">
        <f t="shared" si="12"/>
        <v>2.3809523809523808E-2</v>
      </c>
      <c r="O41" s="2">
        <f t="shared" si="13"/>
        <v>0.26470588235294118</v>
      </c>
      <c r="P41" s="2">
        <f t="shared" si="14"/>
        <v>0.10256410256410256</v>
      </c>
    </row>
    <row r="42" spans="1:17" x14ac:dyDescent="0.2">
      <c r="A42" s="63" t="s">
        <v>14</v>
      </c>
      <c r="B42" s="8">
        <v>30</v>
      </c>
      <c r="C42" s="8">
        <v>24</v>
      </c>
      <c r="D42" s="8">
        <v>25</v>
      </c>
      <c r="E42" s="8">
        <v>25</v>
      </c>
      <c r="F42" s="8">
        <v>25</v>
      </c>
      <c r="G42" s="8">
        <v>24</v>
      </c>
      <c r="H42" s="8">
        <v>31</v>
      </c>
      <c r="I42" s="8">
        <v>32</v>
      </c>
      <c r="J42" s="8">
        <v>26</v>
      </c>
      <c r="K42" s="8">
        <v>31</v>
      </c>
      <c r="L42" s="45">
        <v>27</v>
      </c>
      <c r="M42" s="2">
        <f t="shared" si="11"/>
        <v>-0.12903225806451613</v>
      </c>
      <c r="N42" s="2">
        <f t="shared" si="12"/>
        <v>-0.15625</v>
      </c>
      <c r="O42" s="2">
        <f t="shared" si="13"/>
        <v>0.125</v>
      </c>
      <c r="P42" s="2">
        <f t="shared" si="14"/>
        <v>-0.1</v>
      </c>
    </row>
    <row r="43" spans="1:17" x14ac:dyDescent="0.2">
      <c r="A43" s="63" t="s">
        <v>15</v>
      </c>
      <c r="B43" s="8">
        <v>25</v>
      </c>
      <c r="C43" s="8">
        <v>21</v>
      </c>
      <c r="D43" s="8">
        <v>21</v>
      </c>
      <c r="E43" s="8">
        <v>23</v>
      </c>
      <c r="F43" s="8">
        <v>22</v>
      </c>
      <c r="G43" s="8">
        <v>27</v>
      </c>
      <c r="H43" s="8">
        <v>24</v>
      </c>
      <c r="I43" s="8">
        <v>23</v>
      </c>
      <c r="J43" s="8">
        <v>21</v>
      </c>
      <c r="K43" s="8">
        <v>24</v>
      </c>
      <c r="L43" s="45">
        <v>23</v>
      </c>
      <c r="M43" s="2">
        <f t="shared" si="11"/>
        <v>-4.1666666666666664E-2</v>
      </c>
      <c r="N43" s="2">
        <f t="shared" si="12"/>
        <v>0</v>
      </c>
      <c r="O43" s="2">
        <f t="shared" si="13"/>
        <v>-0.14814814814814814</v>
      </c>
      <c r="P43" s="2">
        <f t="shared" si="14"/>
        <v>-0.08</v>
      </c>
    </row>
    <row r="44" spans="1:17" x14ac:dyDescent="0.2">
      <c r="A44" s="63" t="s">
        <v>16</v>
      </c>
      <c r="B44" s="8">
        <v>102</v>
      </c>
      <c r="C44" s="8">
        <v>94</v>
      </c>
      <c r="D44" s="8">
        <v>92</v>
      </c>
      <c r="E44" s="8">
        <v>90</v>
      </c>
      <c r="F44" s="8">
        <v>80</v>
      </c>
      <c r="G44" s="8">
        <v>85</v>
      </c>
      <c r="H44" s="8">
        <v>79</v>
      </c>
      <c r="I44" s="8">
        <v>80</v>
      </c>
      <c r="J44" s="8">
        <v>74</v>
      </c>
      <c r="K44" s="8">
        <v>78</v>
      </c>
      <c r="L44" s="45">
        <v>69</v>
      </c>
      <c r="M44" s="2">
        <f t="shared" si="11"/>
        <v>-0.11538461538461539</v>
      </c>
      <c r="N44" s="2">
        <f t="shared" si="12"/>
        <v>-0.13750000000000001</v>
      </c>
      <c r="O44" s="2">
        <f t="shared" si="13"/>
        <v>-0.18823529411764706</v>
      </c>
      <c r="P44" s="2">
        <f t="shared" si="14"/>
        <v>-0.3235294117647059</v>
      </c>
      <c r="Q44" s="44"/>
    </row>
    <row r="45" spans="1:17" x14ac:dyDescent="0.2">
      <c r="A45" s="63" t="s">
        <v>52</v>
      </c>
      <c r="B45" s="8">
        <v>28</v>
      </c>
      <c r="C45" s="8">
        <v>29</v>
      </c>
      <c r="D45" s="8">
        <v>24</v>
      </c>
      <c r="E45" s="8">
        <v>26</v>
      </c>
      <c r="F45" s="8">
        <v>30</v>
      </c>
      <c r="G45" s="8">
        <v>27</v>
      </c>
      <c r="H45" s="8">
        <v>24</v>
      </c>
      <c r="I45" s="8">
        <v>21</v>
      </c>
      <c r="J45" s="8">
        <v>17</v>
      </c>
      <c r="K45" s="8">
        <v>20</v>
      </c>
      <c r="L45" s="45">
        <v>16</v>
      </c>
      <c r="M45" s="2">
        <f t="shared" si="11"/>
        <v>-0.2</v>
      </c>
      <c r="N45" s="2">
        <f t="shared" si="12"/>
        <v>-0.23809523809523808</v>
      </c>
      <c r="O45" s="2">
        <f t="shared" si="13"/>
        <v>-0.40740740740740738</v>
      </c>
      <c r="P45" s="2">
        <f t="shared" si="14"/>
        <v>-0.42857142857142855</v>
      </c>
    </row>
    <row r="46" spans="1:17" x14ac:dyDescent="0.2">
      <c r="A46" s="63" t="s">
        <v>17</v>
      </c>
      <c r="B46" s="8">
        <v>75</v>
      </c>
      <c r="C46" s="8">
        <v>72</v>
      </c>
      <c r="D46" s="8">
        <v>74</v>
      </c>
      <c r="E46" s="8">
        <v>72</v>
      </c>
      <c r="F46" s="8">
        <v>70</v>
      </c>
      <c r="G46" s="8">
        <v>64</v>
      </c>
      <c r="H46" s="8">
        <v>65</v>
      </c>
      <c r="I46" s="8">
        <v>60</v>
      </c>
      <c r="J46" s="8">
        <v>62</v>
      </c>
      <c r="K46" s="8">
        <v>58</v>
      </c>
      <c r="L46" s="45">
        <v>54</v>
      </c>
      <c r="M46" s="2">
        <f t="shared" si="11"/>
        <v>-6.8965517241379309E-2</v>
      </c>
      <c r="N46" s="2">
        <f t="shared" si="12"/>
        <v>-0.1</v>
      </c>
      <c r="O46" s="2">
        <f t="shared" si="13"/>
        <v>-0.15625</v>
      </c>
      <c r="P46" s="2">
        <f t="shared" si="14"/>
        <v>-0.28000000000000003</v>
      </c>
    </row>
    <row r="47" spans="1:17" x14ac:dyDescent="0.2">
      <c r="A47" s="63" t="s">
        <v>20</v>
      </c>
      <c r="B47" s="8">
        <v>61</v>
      </c>
      <c r="C47" s="8">
        <v>65</v>
      </c>
      <c r="D47" s="8">
        <v>56</v>
      </c>
      <c r="E47" s="8">
        <v>47</v>
      </c>
      <c r="F47" s="8">
        <v>42</v>
      </c>
      <c r="G47" s="8">
        <v>40</v>
      </c>
      <c r="H47" s="8">
        <v>37</v>
      </c>
      <c r="I47" s="8">
        <v>38</v>
      </c>
      <c r="J47" s="8">
        <v>37</v>
      </c>
      <c r="K47" s="8">
        <v>38</v>
      </c>
      <c r="L47" s="45">
        <v>33</v>
      </c>
      <c r="M47" s="2">
        <f t="shared" si="11"/>
        <v>-0.13157894736842105</v>
      </c>
      <c r="N47" s="2">
        <f t="shared" si="12"/>
        <v>-0.13157894736842105</v>
      </c>
      <c r="O47" s="2">
        <f t="shared" si="13"/>
        <v>-0.17499999999999999</v>
      </c>
      <c r="P47" s="2">
        <f t="shared" si="14"/>
        <v>-0.45901639344262296</v>
      </c>
    </row>
    <row r="48" spans="1:17" x14ac:dyDescent="0.2">
      <c r="A48" s="63" t="s">
        <v>53</v>
      </c>
      <c r="B48" s="8">
        <v>39</v>
      </c>
      <c r="C48" s="8">
        <v>41</v>
      </c>
      <c r="D48" s="8">
        <v>40</v>
      </c>
      <c r="E48" s="8">
        <v>44</v>
      </c>
      <c r="F48" s="8">
        <v>40</v>
      </c>
      <c r="G48" s="8">
        <v>34</v>
      </c>
      <c r="H48" s="8">
        <v>35</v>
      </c>
      <c r="I48" s="8">
        <v>35</v>
      </c>
      <c r="J48" s="8">
        <v>39</v>
      </c>
      <c r="K48" s="8">
        <v>45</v>
      </c>
      <c r="L48" s="45">
        <v>37</v>
      </c>
      <c r="M48" s="2">
        <f t="shared" si="11"/>
        <v>-0.17777777777777778</v>
      </c>
      <c r="N48" s="2">
        <f t="shared" si="12"/>
        <v>5.7142857142857141E-2</v>
      </c>
      <c r="O48" s="2">
        <f t="shared" si="13"/>
        <v>8.8235294117647065E-2</v>
      </c>
      <c r="P48" s="2">
        <f t="shared" si="14"/>
        <v>-5.128205128205128E-2</v>
      </c>
    </row>
    <row r="49" spans="1:16" x14ac:dyDescent="0.2">
      <c r="A49" s="66" t="s">
        <v>23</v>
      </c>
      <c r="B49" s="38">
        <v>86</v>
      </c>
      <c r="C49" s="38">
        <v>75</v>
      </c>
      <c r="D49" s="38">
        <v>73</v>
      </c>
      <c r="E49" s="38">
        <v>75</v>
      </c>
      <c r="F49" s="38">
        <v>73</v>
      </c>
      <c r="G49" s="38">
        <v>70</v>
      </c>
      <c r="H49" s="38">
        <v>70</v>
      </c>
      <c r="I49" s="38">
        <v>71</v>
      </c>
      <c r="J49" s="38">
        <v>67</v>
      </c>
      <c r="K49" s="38">
        <v>66</v>
      </c>
      <c r="L49" s="45">
        <v>57</v>
      </c>
      <c r="M49" s="2">
        <f t="shared" si="11"/>
        <v>-0.13636363636363635</v>
      </c>
      <c r="N49" s="2">
        <f t="shared" si="12"/>
        <v>-0.19718309859154928</v>
      </c>
      <c r="O49" s="2">
        <f t="shared" si="13"/>
        <v>-0.18571428571428572</v>
      </c>
      <c r="P49" s="2">
        <f t="shared" si="14"/>
        <v>-0.33720930232558138</v>
      </c>
    </row>
    <row r="50" spans="1:16" x14ac:dyDescent="0.2">
      <c r="A50" s="67" t="s">
        <v>26</v>
      </c>
      <c r="B50" s="39">
        <f t="shared" ref="B50:J50" si="15">SUM(B37:B49)</f>
        <v>687</v>
      </c>
      <c r="C50" s="39">
        <f t="shared" si="15"/>
        <v>646</v>
      </c>
      <c r="D50" s="39">
        <f t="shared" si="15"/>
        <v>618</v>
      </c>
      <c r="E50" s="39">
        <f t="shared" si="15"/>
        <v>599</v>
      </c>
      <c r="F50" s="39">
        <f t="shared" si="15"/>
        <v>562</v>
      </c>
      <c r="G50" s="39">
        <f t="shared" si="15"/>
        <v>546</v>
      </c>
      <c r="H50" s="39">
        <f t="shared" si="15"/>
        <v>544</v>
      </c>
      <c r="I50" s="39">
        <f t="shared" si="15"/>
        <v>542</v>
      </c>
      <c r="J50" s="39">
        <f t="shared" si="15"/>
        <v>536</v>
      </c>
      <c r="K50" s="39">
        <f t="shared" ref="K50:L50" si="16">SUM(K37:K49)</f>
        <v>541</v>
      </c>
      <c r="L50" s="49">
        <f t="shared" si="16"/>
        <v>495</v>
      </c>
      <c r="M50" s="36">
        <f>IFERROR((L50-K50)/K50,"")</f>
        <v>-8.5027726432532341E-2</v>
      </c>
      <c r="N50" s="36">
        <f>IFERROR((L50-I50)/I50,"")</f>
        <v>-8.6715867158671592E-2</v>
      </c>
      <c r="O50" s="36">
        <f>IFERROR((L50-G50)/G50,"")</f>
        <v>-9.3406593406593408E-2</v>
      </c>
      <c r="P50" s="36">
        <f>IFERROR((L50-B50)/B50,"")</f>
        <v>-0.27947598253275108</v>
      </c>
    </row>
    <row r="51" spans="1:16" x14ac:dyDescent="0.2">
      <c r="A51" s="7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4"/>
      <c r="N51" s="4"/>
      <c r="O51" s="4"/>
      <c r="P51" s="4"/>
    </row>
    <row r="52" spans="1:16" x14ac:dyDescent="0.2">
      <c r="A52" s="1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2"/>
      <c r="N52" s="2"/>
      <c r="O52" s="2"/>
      <c r="P52" s="2"/>
    </row>
    <row r="53" spans="1:16" x14ac:dyDescent="0.2">
      <c r="A53" s="18" t="s">
        <v>65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2"/>
      <c r="N53" s="2"/>
      <c r="O53" s="2"/>
    </row>
    <row r="54" spans="1:16" x14ac:dyDescent="0.2">
      <c r="A54" s="64" t="s">
        <v>0</v>
      </c>
      <c r="B54" s="13" t="s">
        <v>49</v>
      </c>
      <c r="C54" s="13" t="s">
        <v>50</v>
      </c>
      <c r="D54" s="31" t="s">
        <v>46</v>
      </c>
      <c r="E54" s="31" t="s">
        <v>48</v>
      </c>
      <c r="F54" s="31" t="s">
        <v>71</v>
      </c>
      <c r="G54" s="31" t="s">
        <v>74</v>
      </c>
      <c r="H54" s="31" t="s">
        <v>76</v>
      </c>
      <c r="I54" s="31" t="s">
        <v>81</v>
      </c>
      <c r="J54" s="31" t="s">
        <v>83</v>
      </c>
      <c r="K54" s="31" t="s">
        <v>99</v>
      </c>
      <c r="L54" s="47" t="s">
        <v>102</v>
      </c>
      <c r="M54" s="12" t="s">
        <v>42</v>
      </c>
      <c r="N54" s="12" t="s">
        <v>35</v>
      </c>
      <c r="O54" s="12" t="s">
        <v>36</v>
      </c>
      <c r="P54" s="12" t="s">
        <v>37</v>
      </c>
    </row>
    <row r="55" spans="1:16" x14ac:dyDescent="0.2">
      <c r="A55" s="63" t="s">
        <v>96</v>
      </c>
      <c r="B55" s="15"/>
      <c r="C55" s="15"/>
      <c r="D55" s="15"/>
      <c r="E55" s="15"/>
      <c r="F55" s="15"/>
      <c r="G55" s="15">
        <v>3</v>
      </c>
      <c r="H55" s="15">
        <v>10</v>
      </c>
      <c r="I55" s="15">
        <v>12</v>
      </c>
      <c r="J55" s="15">
        <v>13</v>
      </c>
      <c r="K55" s="15">
        <v>10</v>
      </c>
      <c r="L55" s="60">
        <v>13</v>
      </c>
      <c r="M55" s="28">
        <f>IFERROR((L55-K55)/K55,"")</f>
        <v>0.3</v>
      </c>
      <c r="N55" s="28">
        <f>IFERROR((L55-I55)/I55,"")</f>
        <v>8.3333333333333329E-2</v>
      </c>
      <c r="O55" s="28">
        <f>IFERROR((L55-G55)/G55,"")</f>
        <v>3.3333333333333335</v>
      </c>
      <c r="P55" s="30" t="str">
        <f>IFERROR(($K55-#REF!)/#REF!,"")</f>
        <v/>
      </c>
    </row>
    <row r="56" spans="1:16" x14ac:dyDescent="0.2">
      <c r="A56" s="63" t="s">
        <v>97</v>
      </c>
      <c r="B56" s="32"/>
      <c r="C56" s="32"/>
      <c r="D56" s="32"/>
      <c r="E56" s="32"/>
      <c r="F56" s="32"/>
      <c r="G56" s="32"/>
      <c r="H56" s="32">
        <v>2</v>
      </c>
      <c r="I56" s="32">
        <v>4</v>
      </c>
      <c r="J56" s="32">
        <v>1</v>
      </c>
      <c r="K56" s="32">
        <v>5</v>
      </c>
      <c r="L56" s="48">
        <v>7</v>
      </c>
      <c r="M56" s="28">
        <f>IFERROR((L56-K56)/K56,"")</f>
        <v>0.4</v>
      </c>
      <c r="N56" s="28">
        <f>IFERROR((L56-I56)/I56,"")</f>
        <v>0.75</v>
      </c>
      <c r="O56" s="28" t="str">
        <f>IFERROR((L56-G56)/G56,"")</f>
        <v/>
      </c>
      <c r="P56" s="30" t="str">
        <f>IFERROR(($K56-#REF!)/#REF!,"")</f>
        <v/>
      </c>
    </row>
    <row r="57" spans="1:16" x14ac:dyDescent="0.2">
      <c r="A57" s="21" t="s">
        <v>26</v>
      </c>
      <c r="B57" s="22">
        <f t="shared" ref="B57:L57" si="17">SUM(B55:B56)</f>
        <v>0</v>
      </c>
      <c r="C57" s="22">
        <f t="shared" si="17"/>
        <v>0</v>
      </c>
      <c r="D57" s="22">
        <f t="shared" si="17"/>
        <v>0</v>
      </c>
      <c r="E57" s="22">
        <f t="shared" si="17"/>
        <v>0</v>
      </c>
      <c r="F57" s="22">
        <f t="shared" si="17"/>
        <v>0</v>
      </c>
      <c r="G57" s="22">
        <f t="shared" si="17"/>
        <v>3</v>
      </c>
      <c r="H57" s="22">
        <f t="shared" si="17"/>
        <v>12</v>
      </c>
      <c r="I57" s="22">
        <f t="shared" si="17"/>
        <v>16</v>
      </c>
      <c r="J57" s="22">
        <f t="shared" si="17"/>
        <v>14</v>
      </c>
      <c r="K57" s="22">
        <f t="shared" si="17"/>
        <v>15</v>
      </c>
      <c r="L57" s="22">
        <f t="shared" si="17"/>
        <v>20</v>
      </c>
      <c r="M57" s="20">
        <f>IFERROR((L57-K57)/K57,"")</f>
        <v>0.33333333333333331</v>
      </c>
      <c r="N57" s="20">
        <f>IFERROR((L57-I57)/I57,"")</f>
        <v>0.25</v>
      </c>
      <c r="O57" s="20">
        <f>IFERROR((L57-G57)/G57,"")</f>
        <v>5.666666666666667</v>
      </c>
      <c r="P57" s="20" t="str">
        <f>IFERROR(($K57-#REF!)/#REF!,"")</f>
        <v/>
      </c>
    </row>
    <row r="58" spans="1:16" x14ac:dyDescent="0.2">
      <c r="A58" s="1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2"/>
      <c r="N58" s="2"/>
      <c r="O58" s="2"/>
      <c r="P58" s="2"/>
    </row>
    <row r="59" spans="1:16" x14ac:dyDescent="0.2">
      <c r="A59" s="1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2"/>
      <c r="N59" s="2"/>
      <c r="O59" s="2"/>
      <c r="P59" s="2"/>
    </row>
    <row r="60" spans="1:16" x14ac:dyDescent="0.2">
      <c r="A60" s="18" t="s">
        <v>61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2"/>
      <c r="N60" s="2"/>
      <c r="O60" s="2"/>
    </row>
    <row r="61" spans="1:16" x14ac:dyDescent="0.2">
      <c r="A61" s="62"/>
      <c r="B61" s="13" t="s">
        <v>49</v>
      </c>
      <c r="C61" s="13" t="s">
        <v>50</v>
      </c>
      <c r="D61" s="31" t="s">
        <v>46</v>
      </c>
      <c r="E61" s="31" t="s">
        <v>48</v>
      </c>
      <c r="F61" s="31" t="s">
        <v>71</v>
      </c>
      <c r="G61" s="31" t="s">
        <v>74</v>
      </c>
      <c r="H61" s="31" t="s">
        <v>76</v>
      </c>
      <c r="I61" s="31" t="s">
        <v>81</v>
      </c>
      <c r="J61" s="31" t="s">
        <v>83</v>
      </c>
      <c r="K61" s="31" t="s">
        <v>99</v>
      </c>
      <c r="L61" s="47" t="s">
        <v>102</v>
      </c>
      <c r="M61" s="12" t="s">
        <v>42</v>
      </c>
      <c r="N61" s="12" t="s">
        <v>35</v>
      </c>
      <c r="O61" s="12" t="s">
        <v>36</v>
      </c>
      <c r="P61" s="12" t="s">
        <v>37</v>
      </c>
    </row>
    <row r="62" spans="1:16" x14ac:dyDescent="0.2">
      <c r="A62" s="63" t="s">
        <v>62</v>
      </c>
      <c r="B62" s="15">
        <f t="shared" ref="B62:K62" si="18">B17</f>
        <v>696</v>
      </c>
      <c r="C62" s="15">
        <f t="shared" si="18"/>
        <v>657</v>
      </c>
      <c r="D62" s="15">
        <f t="shared" si="18"/>
        <v>621</v>
      </c>
      <c r="E62" s="15">
        <f t="shared" si="18"/>
        <v>606</v>
      </c>
      <c r="F62" s="15">
        <f t="shared" si="18"/>
        <v>563</v>
      </c>
      <c r="G62" s="15">
        <f t="shared" si="18"/>
        <v>554</v>
      </c>
      <c r="H62" s="15">
        <f t="shared" si="18"/>
        <v>549</v>
      </c>
      <c r="I62" s="15">
        <f t="shared" si="18"/>
        <v>516</v>
      </c>
      <c r="J62" s="15">
        <f t="shared" si="18"/>
        <v>514</v>
      </c>
      <c r="K62" s="15">
        <f t="shared" si="18"/>
        <v>510</v>
      </c>
      <c r="L62" s="60">
        <f>L17</f>
        <v>473</v>
      </c>
      <c r="M62" s="28">
        <f>IFERROR((L62-K62)/K62,"")</f>
        <v>-7.2549019607843143E-2</v>
      </c>
      <c r="N62" s="28">
        <f>IFERROR((L62-I62)/I62,"")</f>
        <v>-8.3333333333333329E-2</v>
      </c>
      <c r="O62" s="28">
        <f>IFERROR((L62-G62)/G62,"")</f>
        <v>-0.14620938628158844</v>
      </c>
      <c r="P62" s="30">
        <f>IFERROR((L62-B62)/B62,"")</f>
        <v>-0.3204022988505747</v>
      </c>
    </row>
    <row r="63" spans="1:16" x14ac:dyDescent="0.2">
      <c r="A63" s="63" t="s">
        <v>63</v>
      </c>
      <c r="B63" s="32">
        <f t="shared" ref="B63:K63" si="19">B33</f>
        <v>1045</v>
      </c>
      <c r="C63" s="32">
        <f t="shared" si="19"/>
        <v>1020</v>
      </c>
      <c r="D63" s="32">
        <f t="shared" si="19"/>
        <v>1020</v>
      </c>
      <c r="E63" s="32">
        <f t="shared" si="19"/>
        <v>984</v>
      </c>
      <c r="F63" s="32">
        <f t="shared" si="19"/>
        <v>972</v>
      </c>
      <c r="G63" s="32">
        <f t="shared" si="19"/>
        <v>939</v>
      </c>
      <c r="H63" s="32">
        <f t="shared" si="19"/>
        <v>985</v>
      </c>
      <c r="I63" s="32">
        <f t="shared" si="19"/>
        <v>948</v>
      </c>
      <c r="J63" s="32">
        <f t="shared" si="19"/>
        <v>905</v>
      </c>
      <c r="K63" s="32">
        <f t="shared" si="19"/>
        <v>932</v>
      </c>
      <c r="L63" s="48">
        <f>L33</f>
        <v>922</v>
      </c>
      <c r="M63" s="28">
        <f t="shared" ref="M63:M65" si="20">IFERROR((L63-K63)/K63,"")</f>
        <v>-1.0729613733905579E-2</v>
      </c>
      <c r="N63" s="28">
        <f t="shared" ref="N63:N65" si="21">IFERROR((L63-I63)/I63,"")</f>
        <v>-2.7426160337552744E-2</v>
      </c>
      <c r="O63" s="28">
        <f t="shared" ref="O63:O65" si="22">IFERROR((L63-G63)/G63,"")</f>
        <v>-1.8104366347177849E-2</v>
      </c>
      <c r="P63" s="30">
        <f t="shared" ref="P63:P65" si="23">IFERROR((L63-B63)/B63,"")</f>
        <v>-0.11770334928229666</v>
      </c>
    </row>
    <row r="64" spans="1:16" x14ac:dyDescent="0.2">
      <c r="A64" s="63" t="s">
        <v>64</v>
      </c>
      <c r="B64" s="32">
        <f t="shared" ref="B64:K64" si="24">B50</f>
        <v>687</v>
      </c>
      <c r="C64" s="32">
        <f t="shared" si="24"/>
        <v>646</v>
      </c>
      <c r="D64" s="32">
        <f t="shared" si="24"/>
        <v>618</v>
      </c>
      <c r="E64" s="32">
        <f t="shared" si="24"/>
        <v>599</v>
      </c>
      <c r="F64" s="32">
        <f t="shared" si="24"/>
        <v>562</v>
      </c>
      <c r="G64" s="32">
        <f t="shared" si="24"/>
        <v>546</v>
      </c>
      <c r="H64" s="32">
        <f t="shared" si="24"/>
        <v>544</v>
      </c>
      <c r="I64" s="32">
        <f t="shared" si="24"/>
        <v>542</v>
      </c>
      <c r="J64" s="32">
        <f t="shared" si="24"/>
        <v>536</v>
      </c>
      <c r="K64" s="32">
        <f t="shared" si="24"/>
        <v>541</v>
      </c>
      <c r="L64" s="48">
        <f>L50</f>
        <v>495</v>
      </c>
      <c r="M64" s="28">
        <f t="shared" si="20"/>
        <v>-8.5027726432532341E-2</v>
      </c>
      <c r="N64" s="28">
        <f t="shared" si="21"/>
        <v>-8.6715867158671592E-2</v>
      </c>
      <c r="O64" s="28">
        <f t="shared" si="22"/>
        <v>-9.3406593406593408E-2</v>
      </c>
      <c r="P64" s="30">
        <f t="shared" si="23"/>
        <v>-0.27947598253275108</v>
      </c>
    </row>
    <row r="65" spans="1:16" x14ac:dyDescent="0.2">
      <c r="A65" s="63" t="s">
        <v>65</v>
      </c>
      <c r="B65" s="32">
        <f t="shared" ref="B65:K65" si="25">B57</f>
        <v>0</v>
      </c>
      <c r="C65" s="32">
        <f t="shared" si="25"/>
        <v>0</v>
      </c>
      <c r="D65" s="32">
        <f t="shared" si="25"/>
        <v>0</v>
      </c>
      <c r="E65" s="32">
        <f t="shared" si="25"/>
        <v>0</v>
      </c>
      <c r="F65" s="32">
        <f t="shared" si="25"/>
        <v>0</v>
      </c>
      <c r="G65" s="32">
        <f t="shared" si="25"/>
        <v>3</v>
      </c>
      <c r="H65" s="32">
        <f t="shared" si="25"/>
        <v>12</v>
      </c>
      <c r="I65" s="32">
        <f t="shared" si="25"/>
        <v>16</v>
      </c>
      <c r="J65" s="32">
        <f t="shared" si="25"/>
        <v>14</v>
      </c>
      <c r="K65" s="32">
        <f t="shared" si="25"/>
        <v>15</v>
      </c>
      <c r="L65" s="48">
        <f>L57</f>
        <v>20</v>
      </c>
      <c r="M65" s="28">
        <f t="shared" si="20"/>
        <v>0.33333333333333331</v>
      </c>
      <c r="N65" s="28">
        <f t="shared" si="21"/>
        <v>0.25</v>
      </c>
      <c r="O65" s="28">
        <f t="shared" si="22"/>
        <v>5.666666666666667</v>
      </c>
      <c r="P65" s="30" t="str">
        <f t="shared" si="23"/>
        <v/>
      </c>
    </row>
    <row r="66" spans="1:16" x14ac:dyDescent="0.2">
      <c r="A66" s="21" t="s">
        <v>26</v>
      </c>
      <c r="B66" s="22">
        <f t="shared" ref="B66:L66" si="26">SUM(B62:B65)</f>
        <v>2428</v>
      </c>
      <c r="C66" s="22">
        <f t="shared" si="26"/>
        <v>2323</v>
      </c>
      <c r="D66" s="22">
        <f t="shared" si="26"/>
        <v>2259</v>
      </c>
      <c r="E66" s="22">
        <f t="shared" si="26"/>
        <v>2189</v>
      </c>
      <c r="F66" s="22">
        <f t="shared" si="26"/>
        <v>2097</v>
      </c>
      <c r="G66" s="22">
        <f t="shared" si="26"/>
        <v>2042</v>
      </c>
      <c r="H66" s="22">
        <f t="shared" si="26"/>
        <v>2090</v>
      </c>
      <c r="I66" s="22">
        <f t="shared" si="26"/>
        <v>2022</v>
      </c>
      <c r="J66" s="22">
        <f t="shared" si="26"/>
        <v>1969</v>
      </c>
      <c r="K66" s="22">
        <f t="shared" si="26"/>
        <v>1998</v>
      </c>
      <c r="L66" s="61">
        <f t="shared" si="26"/>
        <v>1910</v>
      </c>
      <c r="M66" s="20">
        <f>IFERROR((L66-K66)/K66,"")</f>
        <v>-4.4044044044044044E-2</v>
      </c>
      <c r="N66" s="20">
        <f>IFERROR((L66-I66)/I66,"")</f>
        <v>-5.5390702274975272E-2</v>
      </c>
      <c r="O66" s="20">
        <f>IFERROR((L66-G66)/G66,"")</f>
        <v>-6.4642507345739467E-2</v>
      </c>
      <c r="P66" s="20">
        <f>IFERROR((L66-B66)/B66,"")</f>
        <v>-0.21334431630971992</v>
      </c>
    </row>
    <row r="67" spans="1:16" x14ac:dyDescent="0.2">
      <c r="A67" s="1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2"/>
      <c r="N67" s="2"/>
      <c r="O67" s="2"/>
      <c r="P67" s="2"/>
    </row>
    <row r="69" spans="1:16" x14ac:dyDescent="0.2">
      <c r="A69" s="18" t="s">
        <v>44</v>
      </c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41"/>
    </row>
    <row r="70" spans="1:16" x14ac:dyDescent="0.2">
      <c r="A70" s="65" t="s">
        <v>0</v>
      </c>
      <c r="B70" s="13" t="s">
        <v>49</v>
      </c>
      <c r="C70" s="13" t="s">
        <v>50</v>
      </c>
      <c r="D70" s="31" t="s">
        <v>46</v>
      </c>
      <c r="E70" s="31" t="s">
        <v>48</v>
      </c>
      <c r="F70" s="31" t="s">
        <v>71</v>
      </c>
      <c r="G70" s="31" t="s">
        <v>74</v>
      </c>
      <c r="H70" s="31" t="s">
        <v>76</v>
      </c>
      <c r="I70" s="31" t="s">
        <v>81</v>
      </c>
      <c r="J70" s="31" t="s">
        <v>83</v>
      </c>
      <c r="K70" s="31" t="s">
        <v>99</v>
      </c>
      <c r="L70" s="47" t="s">
        <v>102</v>
      </c>
      <c r="M70" s="16" t="s">
        <v>42</v>
      </c>
      <c r="N70" s="34" t="s">
        <v>35</v>
      </c>
      <c r="O70" s="34" t="s">
        <v>36</v>
      </c>
      <c r="P70" s="12" t="s">
        <v>37</v>
      </c>
    </row>
    <row r="71" spans="1:16" x14ac:dyDescent="0.2">
      <c r="A71" s="63" t="s">
        <v>54</v>
      </c>
      <c r="B71" s="8">
        <v>34</v>
      </c>
      <c r="C71" s="8">
        <v>25</v>
      </c>
      <c r="D71" s="8">
        <v>18</v>
      </c>
      <c r="E71" s="8">
        <v>12</v>
      </c>
      <c r="F71" s="8">
        <v>10</v>
      </c>
      <c r="G71" s="8">
        <v>8</v>
      </c>
      <c r="H71" s="8">
        <v>7</v>
      </c>
      <c r="I71" s="8">
        <v>4</v>
      </c>
      <c r="J71" s="8">
        <v>1</v>
      </c>
      <c r="K71" s="8">
        <v>1</v>
      </c>
      <c r="L71" s="45">
        <v>0</v>
      </c>
      <c r="M71" s="17">
        <f>IFERROR((L71-K71)/K71,"")</f>
        <v>-1</v>
      </c>
      <c r="N71" s="10">
        <f>IFERROR((L71-I71)/I71,"")</f>
        <v>-1</v>
      </c>
      <c r="O71" s="10">
        <f>IFERROR((L71-G71)/G71,"")</f>
        <v>-1</v>
      </c>
      <c r="P71" s="11">
        <f>IFERROR((L71-B71)/B71,"")</f>
        <v>-1</v>
      </c>
    </row>
    <row r="72" spans="1:16" x14ac:dyDescent="0.2">
      <c r="A72" s="63" t="s">
        <v>43</v>
      </c>
      <c r="B72" s="8">
        <v>8</v>
      </c>
      <c r="C72" s="8">
        <v>33</v>
      </c>
      <c r="D72" s="8">
        <v>61</v>
      </c>
      <c r="E72" s="8">
        <v>72</v>
      </c>
      <c r="F72" s="8">
        <v>83</v>
      </c>
      <c r="G72" s="8">
        <v>73</v>
      </c>
      <c r="H72" s="8">
        <v>74</v>
      </c>
      <c r="I72" s="8">
        <v>75</v>
      </c>
      <c r="J72" s="8">
        <v>74</v>
      </c>
      <c r="K72" s="8">
        <v>79</v>
      </c>
      <c r="L72" s="45">
        <v>78</v>
      </c>
      <c r="M72" s="17">
        <f t="shared" ref="M72:M73" si="27">IFERROR((L72-K72)/K72,"")</f>
        <v>-1.2658227848101266E-2</v>
      </c>
      <c r="N72" s="10">
        <f t="shared" ref="N72:N73" si="28">IFERROR((L72-I72)/I72,"")</f>
        <v>0.04</v>
      </c>
      <c r="O72" s="10">
        <f t="shared" ref="O72:O73" si="29">IFERROR((L72-G72)/G72,"")</f>
        <v>6.8493150684931503E-2</v>
      </c>
      <c r="P72" s="11">
        <f t="shared" ref="P72:P73" si="30">IFERROR((L72-B72)/B72,"")</f>
        <v>8.75</v>
      </c>
    </row>
    <row r="73" spans="1:16" x14ac:dyDescent="0.2">
      <c r="A73" s="66" t="s">
        <v>34</v>
      </c>
      <c r="B73" s="38">
        <v>45</v>
      </c>
      <c r="C73" s="38">
        <v>25</v>
      </c>
      <c r="D73" s="38">
        <v>16</v>
      </c>
      <c r="E73" s="38">
        <v>10</v>
      </c>
      <c r="F73" s="38">
        <v>6</v>
      </c>
      <c r="G73" s="38">
        <v>5</v>
      </c>
      <c r="H73" s="38">
        <v>3</v>
      </c>
      <c r="I73" s="38">
        <v>3</v>
      </c>
      <c r="J73" s="38">
        <v>2</v>
      </c>
      <c r="K73" s="38">
        <v>1</v>
      </c>
      <c r="L73" s="46">
        <v>0</v>
      </c>
      <c r="M73" s="17">
        <f t="shared" si="27"/>
        <v>-1</v>
      </c>
      <c r="N73" s="10">
        <f t="shared" si="28"/>
        <v>-1</v>
      </c>
      <c r="O73" s="10">
        <f t="shared" si="29"/>
        <v>-1</v>
      </c>
      <c r="P73" s="11">
        <f t="shared" si="30"/>
        <v>-1</v>
      </c>
    </row>
    <row r="74" spans="1:16" x14ac:dyDescent="0.2">
      <c r="A74" s="69" t="s">
        <v>55</v>
      </c>
      <c r="B74" s="42">
        <f t="shared" ref="B74:J74" si="31">SUM(B71:B73)</f>
        <v>87</v>
      </c>
      <c r="C74" s="42">
        <f t="shared" si="31"/>
        <v>83</v>
      </c>
      <c r="D74" s="42">
        <f t="shared" si="31"/>
        <v>95</v>
      </c>
      <c r="E74" s="42">
        <f t="shared" si="31"/>
        <v>94</v>
      </c>
      <c r="F74" s="42">
        <f t="shared" si="31"/>
        <v>99</v>
      </c>
      <c r="G74" s="42">
        <f t="shared" si="31"/>
        <v>86</v>
      </c>
      <c r="H74" s="42">
        <f t="shared" si="31"/>
        <v>84</v>
      </c>
      <c r="I74" s="42">
        <f t="shared" si="31"/>
        <v>82</v>
      </c>
      <c r="J74" s="42">
        <f t="shared" si="31"/>
        <v>77</v>
      </c>
      <c r="K74" s="39">
        <f>SUM(K71:K73)</f>
        <v>81</v>
      </c>
      <c r="L74" s="39">
        <f>SUM(L71:L73)</f>
        <v>78</v>
      </c>
      <c r="M74" s="19">
        <f>IFERROR((L74-K74)/K74,"")</f>
        <v>-3.7037037037037035E-2</v>
      </c>
      <c r="N74" s="20">
        <f>IFERROR((L74-I74)/I74,"")</f>
        <v>-4.878048780487805E-2</v>
      </c>
      <c r="O74" s="20">
        <f>IFERROR((L74-G74)/G74,"")</f>
        <v>-9.3023255813953487E-2</v>
      </c>
      <c r="P74" s="20">
        <f>IFERROR((L74-B74)/B74,"")</f>
        <v>-0.10344827586206896</v>
      </c>
    </row>
    <row r="75" spans="1:16" x14ac:dyDescent="0.2">
      <c r="A75" s="14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2"/>
      <c r="N75" s="2"/>
      <c r="O75" s="2"/>
      <c r="P75" s="2"/>
    </row>
    <row r="76" spans="1:16" x14ac:dyDescent="0.2">
      <c r="A76" s="18" t="s">
        <v>47</v>
      </c>
      <c r="B76" s="1"/>
      <c r="C76" s="1"/>
      <c r="D76" s="1"/>
      <c r="E76" s="1"/>
      <c r="F76" s="1"/>
      <c r="G76" s="1"/>
      <c r="H76" s="3"/>
      <c r="I76" s="3"/>
      <c r="J76" s="3"/>
      <c r="K76" s="3"/>
      <c r="L76" s="1"/>
      <c r="M76" s="2"/>
      <c r="N76" s="5"/>
      <c r="O76" s="5"/>
      <c r="P76" s="5"/>
    </row>
    <row r="77" spans="1:16" x14ac:dyDescent="0.2">
      <c r="A77" s="65" t="s">
        <v>0</v>
      </c>
      <c r="B77" s="13" t="s">
        <v>49</v>
      </c>
      <c r="C77" s="13" t="s">
        <v>50</v>
      </c>
      <c r="D77" s="31" t="s">
        <v>46</v>
      </c>
      <c r="E77" s="31" t="s">
        <v>48</v>
      </c>
      <c r="F77" s="31" t="s">
        <v>71</v>
      </c>
      <c r="G77" s="31" t="s">
        <v>74</v>
      </c>
      <c r="H77" s="31" t="s">
        <v>76</v>
      </c>
      <c r="I77" s="31" t="s">
        <v>81</v>
      </c>
      <c r="J77" s="31" t="s">
        <v>83</v>
      </c>
      <c r="K77" s="31" t="s">
        <v>99</v>
      </c>
      <c r="L77" s="47" t="s">
        <v>102</v>
      </c>
      <c r="M77" s="12" t="s">
        <v>42</v>
      </c>
      <c r="N77" s="34" t="s">
        <v>35</v>
      </c>
      <c r="O77" s="34" t="s">
        <v>36</v>
      </c>
      <c r="P77" s="12" t="s">
        <v>37</v>
      </c>
    </row>
    <row r="78" spans="1:16" x14ac:dyDescent="0.2">
      <c r="A78" s="63" t="s">
        <v>70</v>
      </c>
      <c r="B78" s="8">
        <v>4</v>
      </c>
      <c r="C78" s="8">
        <v>4</v>
      </c>
      <c r="D78" s="8">
        <v>3</v>
      </c>
      <c r="E78" s="8">
        <v>2</v>
      </c>
      <c r="F78" s="8"/>
      <c r="G78" s="8"/>
      <c r="H78" s="8"/>
      <c r="I78" s="8"/>
      <c r="J78" s="8"/>
      <c r="K78" s="8"/>
      <c r="L78" s="45"/>
      <c r="M78" s="2" t="str">
        <f>IFERROR((K78-J78)/J78,"")</f>
        <v/>
      </c>
      <c r="N78" s="2" t="str">
        <f>IFERROR((K78-H78)/H78,"")</f>
        <v/>
      </c>
      <c r="O78" s="2" t="str">
        <f>IFERROR((K78-F78)/F78,"")</f>
        <v/>
      </c>
      <c r="P78" s="2" t="str">
        <f>IFERROR(($K78-#REF!)/#REF!,"")</f>
        <v/>
      </c>
    </row>
    <row r="79" spans="1:16" x14ac:dyDescent="0.2">
      <c r="A79" s="63" t="s">
        <v>69</v>
      </c>
      <c r="B79" s="8">
        <v>76</v>
      </c>
      <c r="C79" s="8">
        <v>72</v>
      </c>
      <c r="D79" s="8">
        <v>70</v>
      </c>
      <c r="E79" s="8">
        <v>63</v>
      </c>
      <c r="F79" s="8">
        <v>56</v>
      </c>
      <c r="G79" s="8">
        <v>52</v>
      </c>
      <c r="H79" s="8">
        <v>61</v>
      </c>
      <c r="I79" s="8">
        <v>58</v>
      </c>
      <c r="J79" s="8">
        <v>54</v>
      </c>
      <c r="K79" s="8">
        <v>46</v>
      </c>
      <c r="L79" s="45">
        <v>38</v>
      </c>
      <c r="M79" s="2">
        <f>IFERROR((L79-K79)/K79,"")</f>
        <v>-0.17391304347826086</v>
      </c>
      <c r="N79" s="2">
        <f>IFERROR((L79-I79)/I79,"")</f>
        <v>-0.34482758620689657</v>
      </c>
      <c r="O79" s="2">
        <f>IFERROR((L79-G79)/G79,"")</f>
        <v>-0.26923076923076922</v>
      </c>
      <c r="P79" s="2">
        <f>IFERROR((L79-B79)/B79,"")</f>
        <v>-0.5</v>
      </c>
    </row>
    <row r="80" spans="1:16" x14ac:dyDescent="0.2">
      <c r="A80" s="63" t="s">
        <v>68</v>
      </c>
      <c r="B80" s="8"/>
      <c r="C80" s="8"/>
      <c r="D80" s="8"/>
      <c r="E80" s="8">
        <v>20</v>
      </c>
      <c r="F80" s="8">
        <v>35</v>
      </c>
      <c r="G80" s="8">
        <v>41</v>
      </c>
      <c r="H80" s="8">
        <v>32</v>
      </c>
      <c r="I80" s="8">
        <v>25</v>
      </c>
      <c r="J80" s="8">
        <v>28</v>
      </c>
      <c r="K80" s="38">
        <v>20</v>
      </c>
      <c r="L80" s="45">
        <v>15</v>
      </c>
      <c r="M80" s="2">
        <f>IFERROR((L80-K80)/K80,"")</f>
        <v>-0.25</v>
      </c>
      <c r="N80" s="2">
        <f>IFERROR((L80-I80)/I80,"")</f>
        <v>-0.4</v>
      </c>
      <c r="O80" s="2">
        <f>IFERROR((L80-G80)/G80,"")</f>
        <v>-0.63414634146341464</v>
      </c>
      <c r="P80" s="2" t="str">
        <f>IFERROR((L80-B80)/B80,"")</f>
        <v/>
      </c>
    </row>
    <row r="81" spans="1:16" x14ac:dyDescent="0.2">
      <c r="A81" s="70" t="s">
        <v>26</v>
      </c>
      <c r="B81" s="35">
        <f t="shared" ref="B81:J81" si="32">SUM(B78:B80)</f>
        <v>80</v>
      </c>
      <c r="C81" s="35">
        <f t="shared" si="32"/>
        <v>76</v>
      </c>
      <c r="D81" s="35">
        <f t="shared" si="32"/>
        <v>73</v>
      </c>
      <c r="E81" s="35">
        <f t="shared" si="32"/>
        <v>85</v>
      </c>
      <c r="F81" s="35">
        <f t="shared" si="32"/>
        <v>91</v>
      </c>
      <c r="G81" s="35">
        <f t="shared" si="32"/>
        <v>93</v>
      </c>
      <c r="H81" s="35">
        <f t="shared" si="32"/>
        <v>93</v>
      </c>
      <c r="I81" s="35">
        <f t="shared" si="32"/>
        <v>83</v>
      </c>
      <c r="J81" s="35">
        <f t="shared" si="32"/>
        <v>82</v>
      </c>
      <c r="K81" s="39">
        <f t="shared" ref="K81:L81" si="33">SUM(K78:K80)</f>
        <v>66</v>
      </c>
      <c r="L81" s="39">
        <f t="shared" si="33"/>
        <v>53</v>
      </c>
      <c r="M81" s="20">
        <f>IFERROR((L81-K81)/K81,"")</f>
        <v>-0.19696969696969696</v>
      </c>
      <c r="N81" s="20">
        <f>IFERROR((L81-I81)/I81,"")</f>
        <v>-0.36144578313253012</v>
      </c>
      <c r="O81" s="20">
        <f>IFERROR((L81-G81)/G81,"")</f>
        <v>-0.43010752688172044</v>
      </c>
      <c r="P81" s="20">
        <f>IFERROR((L81-B81)/B81,"")</f>
        <v>-0.33750000000000002</v>
      </c>
    </row>
    <row r="82" spans="1:16" x14ac:dyDescent="0.2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</row>
    <row r="83" spans="1:16" x14ac:dyDescent="0.2">
      <c r="A83" s="18" t="s">
        <v>67</v>
      </c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41"/>
    </row>
    <row r="84" spans="1:16" x14ac:dyDescent="0.2">
      <c r="A84" s="65" t="s">
        <v>0</v>
      </c>
      <c r="B84" s="13" t="s">
        <v>49</v>
      </c>
      <c r="C84" s="13" t="s">
        <v>50</v>
      </c>
      <c r="D84" s="31" t="s">
        <v>46</v>
      </c>
      <c r="E84" s="31" t="s">
        <v>48</v>
      </c>
      <c r="F84" s="31" t="s">
        <v>71</v>
      </c>
      <c r="G84" s="31" t="s">
        <v>74</v>
      </c>
      <c r="H84" s="31" t="s">
        <v>76</v>
      </c>
      <c r="I84" s="31" t="s">
        <v>81</v>
      </c>
      <c r="J84" s="31" t="s">
        <v>83</v>
      </c>
      <c r="K84" s="31" t="s">
        <v>99</v>
      </c>
      <c r="L84" s="47" t="s">
        <v>102</v>
      </c>
      <c r="M84" s="12" t="s">
        <v>42</v>
      </c>
      <c r="N84" s="34" t="s">
        <v>35</v>
      </c>
      <c r="O84" s="34" t="s">
        <v>36</v>
      </c>
      <c r="P84" s="12" t="s">
        <v>37</v>
      </c>
    </row>
    <row r="85" spans="1:16" x14ac:dyDescent="0.2">
      <c r="A85" s="63" t="s">
        <v>56</v>
      </c>
      <c r="B85" s="8">
        <v>3</v>
      </c>
      <c r="C85" s="8">
        <v>2</v>
      </c>
      <c r="D85" s="8">
        <v>2</v>
      </c>
      <c r="E85" s="8">
        <v>1</v>
      </c>
      <c r="F85" s="8">
        <v>3</v>
      </c>
      <c r="G85" s="8">
        <v>3</v>
      </c>
      <c r="H85" s="8">
        <v>4</v>
      </c>
      <c r="I85" s="8">
        <v>4</v>
      </c>
      <c r="J85" s="8">
        <v>2</v>
      </c>
      <c r="K85" s="8">
        <v>0</v>
      </c>
      <c r="L85" s="45">
        <v>1</v>
      </c>
      <c r="M85" s="2" t="str">
        <f>IFERROR((L85-K85)/K85,"")</f>
        <v/>
      </c>
      <c r="N85" s="2">
        <f>IFERROR((L85-I85)/I85,"")</f>
        <v>-0.75</v>
      </c>
      <c r="O85" s="2">
        <f>IFERROR((L85-G85)/G85,"")</f>
        <v>-0.66666666666666663</v>
      </c>
      <c r="P85" s="2">
        <f>IFERROR((L85-B85)/B85,"")</f>
        <v>-0.66666666666666663</v>
      </c>
    </row>
    <row r="86" spans="1:16" x14ac:dyDescent="0.2">
      <c r="A86" s="63" t="s">
        <v>4</v>
      </c>
      <c r="B86" s="8">
        <v>48</v>
      </c>
      <c r="C86" s="8">
        <v>49</v>
      </c>
      <c r="D86" s="8">
        <v>35</v>
      </c>
      <c r="E86" s="8">
        <v>42</v>
      </c>
      <c r="F86" s="8">
        <v>41</v>
      </c>
      <c r="G86" s="8">
        <v>38</v>
      </c>
      <c r="H86" s="8">
        <v>29</v>
      </c>
      <c r="I86" s="8">
        <v>29</v>
      </c>
      <c r="J86" s="8">
        <v>31</v>
      </c>
      <c r="K86" s="8">
        <v>34</v>
      </c>
      <c r="L86" s="45">
        <v>22</v>
      </c>
      <c r="M86" s="2">
        <f>IFERROR((L86-K86)/K86,"")</f>
        <v>-0.35294117647058826</v>
      </c>
      <c r="N86" s="2">
        <f t="shared" ref="N86:N93" si="34">IFERROR((L86-I86)/I86,"")</f>
        <v>-0.2413793103448276</v>
      </c>
      <c r="O86" s="2">
        <f t="shared" ref="O86:O93" si="35">IFERROR((L86-G86)/G86,"")</f>
        <v>-0.42105263157894735</v>
      </c>
      <c r="P86" s="2">
        <f t="shared" ref="P86:P93" si="36">IFERROR((L86-B86)/B86,"")</f>
        <v>-0.54166666666666663</v>
      </c>
    </row>
    <row r="87" spans="1:16" x14ac:dyDescent="0.2">
      <c r="A87" s="63" t="s">
        <v>9</v>
      </c>
      <c r="B87" s="8">
        <v>24</v>
      </c>
      <c r="C87" s="8">
        <v>16</v>
      </c>
      <c r="D87" s="8">
        <v>19</v>
      </c>
      <c r="E87" s="8">
        <v>19</v>
      </c>
      <c r="F87" s="8">
        <v>24</v>
      </c>
      <c r="G87" s="8">
        <v>23</v>
      </c>
      <c r="H87" s="8">
        <v>28</v>
      </c>
      <c r="I87" s="8">
        <v>34</v>
      </c>
      <c r="J87" s="8">
        <v>31</v>
      </c>
      <c r="K87" s="8">
        <v>28</v>
      </c>
      <c r="L87" s="45">
        <v>36</v>
      </c>
      <c r="M87" s="2">
        <f t="shared" ref="M87:M93" si="37">IFERROR((L87-K87)/K87,"")</f>
        <v>0.2857142857142857</v>
      </c>
      <c r="N87" s="2">
        <f t="shared" si="34"/>
        <v>5.8823529411764705E-2</v>
      </c>
      <c r="O87" s="2">
        <f t="shared" si="35"/>
        <v>0.56521739130434778</v>
      </c>
      <c r="P87" s="2">
        <f t="shared" si="36"/>
        <v>0.5</v>
      </c>
    </row>
    <row r="88" spans="1:16" x14ac:dyDescent="0.2">
      <c r="A88" s="63" t="s">
        <v>57</v>
      </c>
      <c r="B88" s="8">
        <v>7</v>
      </c>
      <c r="C88" s="8">
        <v>8</v>
      </c>
      <c r="D88" s="8">
        <v>1</v>
      </c>
      <c r="E88" s="8">
        <v>0</v>
      </c>
      <c r="F88" s="8">
        <v>0</v>
      </c>
      <c r="G88" s="8">
        <v>1</v>
      </c>
      <c r="H88" s="8">
        <v>2</v>
      </c>
      <c r="I88" s="8">
        <v>2</v>
      </c>
      <c r="J88" s="8">
        <v>2</v>
      </c>
      <c r="K88" s="8">
        <v>0</v>
      </c>
      <c r="L88" s="45">
        <v>1</v>
      </c>
      <c r="M88" s="2" t="str">
        <f t="shared" si="37"/>
        <v/>
      </c>
      <c r="N88" s="2">
        <f t="shared" si="34"/>
        <v>-0.5</v>
      </c>
      <c r="O88" s="2">
        <f t="shared" si="35"/>
        <v>0</v>
      </c>
      <c r="P88" s="2">
        <f t="shared" si="36"/>
        <v>-0.8571428571428571</v>
      </c>
    </row>
    <row r="89" spans="1:16" x14ac:dyDescent="0.2">
      <c r="A89" s="63" t="s">
        <v>30</v>
      </c>
      <c r="B89" s="8"/>
      <c r="C89" s="8">
        <v>3</v>
      </c>
      <c r="D89" s="8">
        <v>7</v>
      </c>
      <c r="E89" s="8">
        <v>12</v>
      </c>
      <c r="F89" s="8">
        <v>6</v>
      </c>
      <c r="G89" s="8">
        <v>8</v>
      </c>
      <c r="H89" s="8">
        <v>11</v>
      </c>
      <c r="I89" s="8">
        <v>12</v>
      </c>
      <c r="J89" s="8">
        <v>10</v>
      </c>
      <c r="K89" s="8">
        <v>6</v>
      </c>
      <c r="L89" s="45">
        <v>9</v>
      </c>
      <c r="M89" s="2">
        <f t="shared" si="37"/>
        <v>0.5</v>
      </c>
      <c r="N89" s="2">
        <f t="shared" si="34"/>
        <v>-0.25</v>
      </c>
      <c r="O89" s="2">
        <f t="shared" si="35"/>
        <v>0.125</v>
      </c>
      <c r="P89" s="2" t="str">
        <f t="shared" si="36"/>
        <v/>
      </c>
    </row>
    <row r="90" spans="1:16" x14ac:dyDescent="0.2">
      <c r="A90" s="63" t="s">
        <v>58</v>
      </c>
      <c r="B90" s="8">
        <v>5</v>
      </c>
      <c r="C90" s="8">
        <v>4</v>
      </c>
      <c r="D90" s="8">
        <v>7</v>
      </c>
      <c r="E90" s="8">
        <v>2</v>
      </c>
      <c r="F90" s="8">
        <v>4</v>
      </c>
      <c r="G90" s="8">
        <v>7</v>
      </c>
      <c r="H90" s="8">
        <v>4</v>
      </c>
      <c r="I90" s="8">
        <v>1</v>
      </c>
      <c r="J90" s="8">
        <v>2</v>
      </c>
      <c r="K90" s="8">
        <v>3</v>
      </c>
      <c r="L90" s="45"/>
      <c r="M90" s="2">
        <f t="shared" si="37"/>
        <v>-1</v>
      </c>
      <c r="N90" s="2">
        <f t="shared" si="34"/>
        <v>-1</v>
      </c>
      <c r="O90" s="2">
        <f t="shared" si="35"/>
        <v>-1</v>
      </c>
      <c r="P90" s="2">
        <f t="shared" si="36"/>
        <v>-1</v>
      </c>
    </row>
    <row r="91" spans="1:16" x14ac:dyDescent="0.2">
      <c r="A91" s="63" t="s">
        <v>75</v>
      </c>
      <c r="B91" s="8">
        <v>62</v>
      </c>
      <c r="C91" s="8">
        <v>72</v>
      </c>
      <c r="D91" s="8">
        <v>73</v>
      </c>
      <c r="E91" s="8">
        <v>73</v>
      </c>
      <c r="F91" s="8">
        <v>75</v>
      </c>
      <c r="G91" s="8">
        <v>69</v>
      </c>
      <c r="H91" s="8">
        <v>66</v>
      </c>
      <c r="I91" s="8">
        <v>59</v>
      </c>
      <c r="J91" s="8">
        <v>52</v>
      </c>
      <c r="K91" s="8">
        <v>52</v>
      </c>
      <c r="L91" s="45">
        <v>47</v>
      </c>
      <c r="M91" s="2">
        <f t="shared" si="37"/>
        <v>-9.6153846153846159E-2</v>
      </c>
      <c r="N91" s="2">
        <f t="shared" si="34"/>
        <v>-0.20338983050847459</v>
      </c>
      <c r="O91" s="2">
        <f t="shared" si="35"/>
        <v>-0.3188405797101449</v>
      </c>
      <c r="P91" s="2">
        <f t="shared" si="36"/>
        <v>-0.24193548387096775</v>
      </c>
    </row>
    <row r="92" spans="1:16" x14ac:dyDescent="0.2">
      <c r="A92" s="63" t="s">
        <v>59</v>
      </c>
      <c r="B92" s="8">
        <v>9</v>
      </c>
      <c r="C92" s="8">
        <v>10</v>
      </c>
      <c r="D92" s="8">
        <v>17</v>
      </c>
      <c r="E92" s="8">
        <v>19</v>
      </c>
      <c r="F92" s="8">
        <v>11</v>
      </c>
      <c r="G92" s="8">
        <v>15</v>
      </c>
      <c r="H92" s="8">
        <v>12</v>
      </c>
      <c r="I92" s="8">
        <v>12</v>
      </c>
      <c r="J92" s="8">
        <v>9</v>
      </c>
      <c r="K92" s="8">
        <v>7</v>
      </c>
      <c r="L92" s="45">
        <v>8</v>
      </c>
      <c r="M92" s="2">
        <f t="shared" si="37"/>
        <v>0.14285714285714285</v>
      </c>
      <c r="N92" s="2">
        <f t="shared" si="34"/>
        <v>-0.33333333333333331</v>
      </c>
      <c r="O92" s="2">
        <f t="shared" si="35"/>
        <v>-0.46666666666666667</v>
      </c>
      <c r="P92" s="2">
        <f t="shared" si="36"/>
        <v>-0.1111111111111111</v>
      </c>
    </row>
    <row r="93" spans="1:16" x14ac:dyDescent="0.2">
      <c r="A93" s="66" t="s">
        <v>100</v>
      </c>
      <c r="B93" s="38"/>
      <c r="C93" s="38"/>
      <c r="D93" s="38"/>
      <c r="E93" s="38"/>
      <c r="F93" s="38"/>
      <c r="G93" s="38"/>
      <c r="H93" s="38">
        <v>8</v>
      </c>
      <c r="I93" s="38">
        <v>19</v>
      </c>
      <c r="J93" s="38">
        <v>17</v>
      </c>
      <c r="K93" s="38">
        <v>13</v>
      </c>
      <c r="L93" s="45">
        <v>17</v>
      </c>
      <c r="M93" s="2">
        <f t="shared" si="37"/>
        <v>0.30769230769230771</v>
      </c>
      <c r="N93" s="2">
        <f t="shared" si="34"/>
        <v>-0.10526315789473684</v>
      </c>
      <c r="O93" s="2" t="str">
        <f t="shared" si="35"/>
        <v/>
      </c>
      <c r="P93" s="2" t="str">
        <f t="shared" si="36"/>
        <v/>
      </c>
    </row>
    <row r="94" spans="1:16" x14ac:dyDescent="0.2">
      <c r="A94" s="67" t="s">
        <v>26</v>
      </c>
      <c r="B94" s="39">
        <f t="shared" ref="B94:L94" si="38">SUM(B85:B93)</f>
        <v>158</v>
      </c>
      <c r="C94" s="39">
        <f t="shared" si="38"/>
        <v>164</v>
      </c>
      <c r="D94" s="39">
        <f t="shared" si="38"/>
        <v>161</v>
      </c>
      <c r="E94" s="39">
        <f t="shared" si="38"/>
        <v>168</v>
      </c>
      <c r="F94" s="39">
        <f t="shared" si="38"/>
        <v>164</v>
      </c>
      <c r="G94" s="39">
        <f t="shared" si="38"/>
        <v>164</v>
      </c>
      <c r="H94" s="39">
        <f t="shared" si="38"/>
        <v>164</v>
      </c>
      <c r="I94" s="39">
        <f t="shared" si="38"/>
        <v>172</v>
      </c>
      <c r="J94" s="39">
        <f t="shared" si="38"/>
        <v>156</v>
      </c>
      <c r="K94" s="39">
        <f t="shared" si="38"/>
        <v>143</v>
      </c>
      <c r="L94" s="35">
        <f t="shared" si="38"/>
        <v>141</v>
      </c>
      <c r="M94" s="20">
        <f>IFERROR((L94-K94)/K94,"")</f>
        <v>-1.3986013986013986E-2</v>
      </c>
      <c r="N94" s="20">
        <f>IFERROR((L94-I94)/I94,"")</f>
        <v>-0.18023255813953487</v>
      </c>
      <c r="O94" s="20">
        <f>IFERROR((L94-G94)/G94,"")</f>
        <v>-0.1402439024390244</v>
      </c>
      <c r="P94" s="20">
        <f>IFERROR((L94-B94)/B94,"")</f>
        <v>-0.10759493670886076</v>
      </c>
    </row>
    <row r="97" spans="1:16" x14ac:dyDescent="0.2">
      <c r="A97" s="18" t="s">
        <v>79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2"/>
      <c r="N97" s="2"/>
      <c r="O97" s="2"/>
      <c r="P97" s="2"/>
    </row>
    <row r="98" spans="1:16" x14ac:dyDescent="0.2">
      <c r="A98" s="62"/>
      <c r="B98" s="13" t="s">
        <v>49</v>
      </c>
      <c r="C98" s="13" t="s">
        <v>50</v>
      </c>
      <c r="D98" s="31" t="s">
        <v>46</v>
      </c>
      <c r="E98" s="31" t="s">
        <v>48</v>
      </c>
      <c r="F98" s="31" t="s">
        <v>71</v>
      </c>
      <c r="G98" s="31" t="s">
        <v>74</v>
      </c>
      <c r="H98" s="31" t="s">
        <v>76</v>
      </c>
      <c r="I98" s="31" t="s">
        <v>81</v>
      </c>
      <c r="J98" s="31" t="s">
        <v>83</v>
      </c>
      <c r="K98" s="31" t="s">
        <v>99</v>
      </c>
      <c r="L98" s="47" t="s">
        <v>102</v>
      </c>
      <c r="M98" s="12" t="s">
        <v>42</v>
      </c>
      <c r="N98" s="12" t="s">
        <v>35</v>
      </c>
      <c r="O98" s="12" t="s">
        <v>36</v>
      </c>
      <c r="P98" s="4" t="s">
        <v>37</v>
      </c>
    </row>
    <row r="99" spans="1:16" x14ac:dyDescent="0.2">
      <c r="A99" s="63" t="s">
        <v>80</v>
      </c>
      <c r="B99" s="15">
        <f t="shared" ref="B99:K99" si="39">B66</f>
        <v>2428</v>
      </c>
      <c r="C99" s="15">
        <f t="shared" si="39"/>
        <v>2323</v>
      </c>
      <c r="D99" s="15">
        <f t="shared" si="39"/>
        <v>2259</v>
      </c>
      <c r="E99" s="15">
        <f t="shared" si="39"/>
        <v>2189</v>
      </c>
      <c r="F99" s="15">
        <f t="shared" si="39"/>
        <v>2097</v>
      </c>
      <c r="G99" s="15">
        <f t="shared" si="39"/>
        <v>2042</v>
      </c>
      <c r="H99" s="15">
        <f t="shared" si="39"/>
        <v>2090</v>
      </c>
      <c r="I99" s="15">
        <f t="shared" si="39"/>
        <v>2022</v>
      </c>
      <c r="J99" s="15">
        <f t="shared" si="39"/>
        <v>1969</v>
      </c>
      <c r="K99" s="15">
        <f t="shared" si="39"/>
        <v>1998</v>
      </c>
      <c r="L99" s="60">
        <f>L66</f>
        <v>1910</v>
      </c>
      <c r="M99" s="28">
        <f>IFERROR((L99-K99)/K99,"")</f>
        <v>-4.4044044044044044E-2</v>
      </c>
      <c r="N99" s="28">
        <f>IFERROR((L99-I99)/I99,"")</f>
        <v>-5.5390702274975272E-2</v>
      </c>
      <c r="O99" s="28">
        <f>IFERROR((L99-G99)/G99,"")</f>
        <v>-6.4642507345739467E-2</v>
      </c>
      <c r="P99" s="29">
        <f>IFERROR((L99-B99)/B99,"")</f>
        <v>-0.21334431630971992</v>
      </c>
    </row>
    <row r="100" spans="1:16" x14ac:dyDescent="0.2">
      <c r="A100" s="63" t="s">
        <v>72</v>
      </c>
      <c r="B100" s="32">
        <f t="shared" ref="B100:L100" si="40">B74</f>
        <v>87</v>
      </c>
      <c r="C100" s="32">
        <f t="shared" si="40"/>
        <v>83</v>
      </c>
      <c r="D100" s="32">
        <f t="shared" si="40"/>
        <v>95</v>
      </c>
      <c r="E100" s="32">
        <f t="shared" si="40"/>
        <v>94</v>
      </c>
      <c r="F100" s="32">
        <f t="shared" si="40"/>
        <v>99</v>
      </c>
      <c r="G100" s="32">
        <f t="shared" si="40"/>
        <v>86</v>
      </c>
      <c r="H100" s="32">
        <f t="shared" si="40"/>
        <v>84</v>
      </c>
      <c r="I100" s="32">
        <f t="shared" si="40"/>
        <v>82</v>
      </c>
      <c r="J100" s="32">
        <f t="shared" si="40"/>
        <v>77</v>
      </c>
      <c r="K100" s="32">
        <f t="shared" si="40"/>
        <v>81</v>
      </c>
      <c r="L100" s="48">
        <f t="shared" si="40"/>
        <v>78</v>
      </c>
      <c r="M100" s="28">
        <f t="shared" ref="M100:M102" si="41">IFERROR((L100-K100)/K100,"")</f>
        <v>-3.7037037037037035E-2</v>
      </c>
      <c r="N100" s="28">
        <f t="shared" ref="N100:N102" si="42">IFERROR((L100-I100)/I100,"")</f>
        <v>-4.878048780487805E-2</v>
      </c>
      <c r="O100" s="28">
        <f t="shared" ref="O100:O102" si="43">IFERROR((L100-G100)/G100,"")</f>
        <v>-9.3023255813953487E-2</v>
      </c>
      <c r="P100" s="28">
        <f t="shared" ref="P100:P102" si="44">IFERROR((L100-B100)/B100,"")</f>
        <v>-0.10344827586206896</v>
      </c>
    </row>
    <row r="101" spans="1:16" x14ac:dyDescent="0.2">
      <c r="A101" s="63" t="s">
        <v>73</v>
      </c>
      <c r="B101" s="32">
        <f t="shared" ref="B101:L101" si="45">B81</f>
        <v>80</v>
      </c>
      <c r="C101" s="32">
        <f t="shared" si="45"/>
        <v>76</v>
      </c>
      <c r="D101" s="32">
        <f t="shared" si="45"/>
        <v>73</v>
      </c>
      <c r="E101" s="32">
        <f t="shared" si="45"/>
        <v>85</v>
      </c>
      <c r="F101" s="32">
        <f t="shared" si="45"/>
        <v>91</v>
      </c>
      <c r="G101" s="32">
        <f t="shared" si="45"/>
        <v>93</v>
      </c>
      <c r="H101" s="32">
        <f t="shared" si="45"/>
        <v>93</v>
      </c>
      <c r="I101" s="32">
        <f t="shared" si="45"/>
        <v>83</v>
      </c>
      <c r="J101" s="32">
        <f t="shared" si="45"/>
        <v>82</v>
      </c>
      <c r="K101" s="32">
        <f t="shared" si="45"/>
        <v>66</v>
      </c>
      <c r="L101" s="48">
        <f t="shared" si="45"/>
        <v>53</v>
      </c>
      <c r="M101" s="28">
        <f t="shared" si="41"/>
        <v>-0.19696969696969696</v>
      </c>
      <c r="N101" s="28">
        <f t="shared" si="42"/>
        <v>-0.36144578313253012</v>
      </c>
      <c r="O101" s="28">
        <f t="shared" si="43"/>
        <v>-0.43010752688172044</v>
      </c>
      <c r="P101" s="28">
        <f t="shared" si="44"/>
        <v>-0.33750000000000002</v>
      </c>
    </row>
    <row r="102" spans="1:16" x14ac:dyDescent="0.2">
      <c r="A102" s="63" t="s">
        <v>66</v>
      </c>
      <c r="B102" s="32">
        <f t="shared" ref="B102:L102" si="46">B94</f>
        <v>158</v>
      </c>
      <c r="C102" s="32">
        <f t="shared" si="46"/>
        <v>164</v>
      </c>
      <c r="D102" s="32">
        <f t="shared" si="46"/>
        <v>161</v>
      </c>
      <c r="E102" s="32">
        <f t="shared" si="46"/>
        <v>168</v>
      </c>
      <c r="F102" s="32">
        <f t="shared" si="46"/>
        <v>164</v>
      </c>
      <c r="G102" s="32">
        <f t="shared" si="46"/>
        <v>164</v>
      </c>
      <c r="H102" s="32">
        <f t="shared" si="46"/>
        <v>164</v>
      </c>
      <c r="I102" s="32">
        <f t="shared" si="46"/>
        <v>172</v>
      </c>
      <c r="J102" s="32">
        <f t="shared" si="46"/>
        <v>156</v>
      </c>
      <c r="K102" s="32">
        <f t="shared" si="46"/>
        <v>143</v>
      </c>
      <c r="L102" s="48">
        <f t="shared" si="46"/>
        <v>141</v>
      </c>
      <c r="M102" s="28">
        <f t="shared" si="41"/>
        <v>-1.3986013986013986E-2</v>
      </c>
      <c r="N102" s="28">
        <f t="shared" si="42"/>
        <v>-0.18023255813953487</v>
      </c>
      <c r="O102" s="28">
        <f t="shared" si="43"/>
        <v>-0.1402439024390244</v>
      </c>
      <c r="P102" s="28">
        <f t="shared" si="44"/>
        <v>-0.10759493670886076</v>
      </c>
    </row>
    <row r="103" spans="1:16" x14ac:dyDescent="0.2">
      <c r="A103" s="21" t="s">
        <v>26</v>
      </c>
      <c r="B103" s="35">
        <f t="shared" ref="B103:J103" si="47">SUM(B99:B102)</f>
        <v>2753</v>
      </c>
      <c r="C103" s="35">
        <f t="shared" si="47"/>
        <v>2646</v>
      </c>
      <c r="D103" s="35">
        <f t="shared" si="47"/>
        <v>2588</v>
      </c>
      <c r="E103" s="35">
        <f t="shared" si="47"/>
        <v>2536</v>
      </c>
      <c r="F103" s="35">
        <f t="shared" si="47"/>
        <v>2451</v>
      </c>
      <c r="G103" s="35">
        <f t="shared" si="47"/>
        <v>2385</v>
      </c>
      <c r="H103" s="35">
        <f t="shared" si="47"/>
        <v>2431</v>
      </c>
      <c r="I103" s="35">
        <f t="shared" si="47"/>
        <v>2359</v>
      </c>
      <c r="J103" s="35">
        <f t="shared" si="47"/>
        <v>2284</v>
      </c>
      <c r="K103" s="35">
        <f t="shared" ref="K103:L103" si="48">SUM(K99:K102)</f>
        <v>2288</v>
      </c>
      <c r="L103" s="49">
        <f t="shared" si="48"/>
        <v>2182</v>
      </c>
      <c r="M103" s="20">
        <f>IFERROR((L103-K103)/K103,"")</f>
        <v>-4.6328671328671328E-2</v>
      </c>
      <c r="N103" s="20">
        <f>IFERROR((L103-I103)/I103,"")</f>
        <v>-7.5031793132683336E-2</v>
      </c>
      <c r="O103" s="20">
        <f>IFERROR((L103-G103)/G103,"")</f>
        <v>-8.5115303983228516E-2</v>
      </c>
      <c r="P103" s="20">
        <f>IFERROR((L103-B103)/B103,"")</f>
        <v>-0.20741009807482746</v>
      </c>
    </row>
    <row r="105" spans="1:16" ht="12.75" customHeight="1" x14ac:dyDescent="0.2">
      <c r="A105" s="73" t="s">
        <v>101</v>
      </c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</row>
    <row r="106" spans="1:16" x14ac:dyDescent="0.2">
      <c r="A106" s="73"/>
      <c r="B106" s="73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</row>
    <row r="107" spans="1:16" x14ac:dyDescent="0.2">
      <c r="A107" s="73"/>
      <c r="B107" s="73"/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</row>
    <row r="108" spans="1:16" ht="25.5" customHeight="1" x14ac:dyDescent="0.2">
      <c r="A108" s="71" t="s">
        <v>84</v>
      </c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</row>
    <row r="109" spans="1:16" ht="15.75" customHeight="1" x14ac:dyDescent="0.2">
      <c r="A109" s="72" t="s">
        <v>95</v>
      </c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</row>
    <row r="110" spans="1:16" x14ac:dyDescent="0.2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</row>
    <row r="111" spans="1:16" x14ac:dyDescent="0.2">
      <c r="A111" s="23"/>
      <c r="B111" s="56" t="s">
        <v>87</v>
      </c>
      <c r="C111" s="56"/>
      <c r="D111" s="56"/>
      <c r="E111" s="56"/>
      <c r="F111" s="50">
        <v>2025</v>
      </c>
      <c r="G111" s="26"/>
      <c r="H111" s="26"/>
      <c r="I111" s="26"/>
      <c r="J111" s="26"/>
      <c r="K111" s="26"/>
      <c r="L111" s="26"/>
      <c r="M111" s="27"/>
      <c r="N111" s="27"/>
      <c r="O111" s="23"/>
      <c r="P111" s="23"/>
    </row>
    <row r="112" spans="1:16" x14ac:dyDescent="0.2">
      <c r="A112" s="23"/>
      <c r="B112" s="55" t="s">
        <v>85</v>
      </c>
      <c r="C112" s="55"/>
      <c r="D112" s="55"/>
      <c r="E112" s="55"/>
      <c r="F112" s="51">
        <v>8</v>
      </c>
      <c r="G112" s="26"/>
      <c r="H112" s="26"/>
      <c r="I112" s="26"/>
      <c r="J112" s="26"/>
      <c r="K112" s="26"/>
      <c r="L112" s="26"/>
      <c r="M112" s="27"/>
      <c r="N112" s="27"/>
      <c r="O112" s="23"/>
      <c r="P112" s="23"/>
    </row>
    <row r="113" spans="1:16" x14ac:dyDescent="0.2">
      <c r="A113" s="23"/>
      <c r="B113" s="53" t="s">
        <v>86</v>
      </c>
      <c r="C113" s="53"/>
      <c r="D113" s="53"/>
      <c r="E113" s="53"/>
      <c r="F113" s="51">
        <v>4</v>
      </c>
      <c r="G113" s="26"/>
      <c r="H113" s="26"/>
      <c r="I113" s="26"/>
      <c r="J113" s="26"/>
      <c r="K113" s="26"/>
      <c r="L113" s="26"/>
      <c r="M113" s="27"/>
      <c r="N113" s="27"/>
      <c r="O113" s="23"/>
      <c r="P113" s="23"/>
    </row>
    <row r="114" spans="1:16" x14ac:dyDescent="0.2">
      <c r="A114" s="23"/>
      <c r="B114" s="23" t="s">
        <v>88</v>
      </c>
      <c r="C114" s="23"/>
      <c r="D114" s="23"/>
      <c r="E114" s="24"/>
      <c r="F114" s="51">
        <v>3</v>
      </c>
      <c r="G114" s="26"/>
      <c r="H114" s="26"/>
      <c r="I114" s="26"/>
      <c r="J114" s="26"/>
      <c r="K114" s="26"/>
      <c r="L114" s="26"/>
      <c r="M114" s="27"/>
      <c r="N114" s="27"/>
      <c r="O114" s="23"/>
      <c r="P114" s="23"/>
    </row>
    <row r="115" spans="1:16" x14ac:dyDescent="0.2">
      <c r="A115" s="23"/>
      <c r="B115" s="23" t="s">
        <v>89</v>
      </c>
      <c r="C115" s="23"/>
      <c r="D115" s="23"/>
      <c r="E115" s="24"/>
      <c r="F115" s="51">
        <v>32</v>
      </c>
      <c r="G115" s="26"/>
      <c r="H115" s="26"/>
      <c r="I115" s="26"/>
      <c r="J115" s="26"/>
      <c r="K115" s="26"/>
      <c r="L115" s="26"/>
      <c r="M115" s="27"/>
      <c r="N115" s="27"/>
      <c r="O115" s="23"/>
      <c r="P115" s="23"/>
    </row>
    <row r="116" spans="1:16" x14ac:dyDescent="0.2">
      <c r="A116" s="23"/>
      <c r="B116" s="23" t="s">
        <v>90</v>
      </c>
      <c r="C116" s="23"/>
      <c r="D116" s="23"/>
      <c r="E116" s="24"/>
      <c r="F116" s="51">
        <v>8</v>
      </c>
      <c r="G116" s="26"/>
      <c r="H116" s="26"/>
      <c r="I116" s="26"/>
      <c r="J116" s="26"/>
      <c r="K116" s="26"/>
      <c r="L116" s="26"/>
      <c r="M116" s="27"/>
      <c r="N116" s="27"/>
      <c r="O116" s="23"/>
      <c r="P116" s="23"/>
    </row>
    <row r="117" spans="1:16" x14ac:dyDescent="0.2">
      <c r="A117" s="23"/>
      <c r="B117" s="23" t="s">
        <v>91</v>
      </c>
      <c r="C117" s="23"/>
      <c r="D117" s="23"/>
      <c r="E117" s="23"/>
      <c r="F117" s="51">
        <v>9</v>
      </c>
      <c r="G117" s="26"/>
      <c r="H117" s="26"/>
      <c r="I117" s="26"/>
      <c r="J117" s="26"/>
      <c r="K117" s="26"/>
      <c r="L117" s="26"/>
      <c r="M117" s="27"/>
      <c r="N117" s="27"/>
      <c r="O117" s="23"/>
      <c r="P117" s="23"/>
    </row>
    <row r="118" spans="1:16" x14ac:dyDescent="0.2">
      <c r="A118" s="23"/>
      <c r="B118" s="23" t="s">
        <v>92</v>
      </c>
      <c r="C118" s="23"/>
      <c r="D118" s="23"/>
      <c r="E118" s="24"/>
      <c r="F118" s="51">
        <v>94</v>
      </c>
      <c r="G118" s="26"/>
      <c r="H118" s="26"/>
      <c r="I118" s="26"/>
      <c r="J118" s="26"/>
      <c r="K118" s="26"/>
      <c r="L118" s="26"/>
      <c r="M118" s="27"/>
      <c r="N118" s="27"/>
      <c r="O118" s="23"/>
      <c r="P118" s="23"/>
    </row>
    <row r="119" spans="1:16" x14ac:dyDescent="0.2">
      <c r="A119" s="23"/>
      <c r="B119" s="23" t="s">
        <v>93</v>
      </c>
      <c r="C119" s="23"/>
      <c r="D119" s="23"/>
      <c r="E119" s="24"/>
      <c r="F119" s="51">
        <v>5</v>
      </c>
      <c r="G119" s="26"/>
      <c r="H119" s="26"/>
      <c r="I119" s="26"/>
      <c r="J119" s="26"/>
      <c r="K119" s="26"/>
      <c r="L119" s="26"/>
      <c r="M119" s="27"/>
      <c r="N119" s="27"/>
      <c r="O119" s="23"/>
      <c r="P119" s="23"/>
    </row>
    <row r="120" spans="1:16" x14ac:dyDescent="0.2">
      <c r="A120" s="23"/>
      <c r="B120" s="23" t="s">
        <v>94</v>
      </c>
      <c r="C120" s="23"/>
      <c r="D120" s="23"/>
      <c r="E120" s="24"/>
      <c r="F120" s="51">
        <v>1</v>
      </c>
      <c r="G120" s="26"/>
      <c r="H120" s="26"/>
      <c r="I120" s="26"/>
      <c r="J120" s="26"/>
      <c r="K120" s="26"/>
      <c r="L120" s="26"/>
      <c r="M120" s="27"/>
      <c r="N120" s="27"/>
      <c r="O120" s="23"/>
      <c r="P120" s="23"/>
    </row>
    <row r="121" spans="1:16" x14ac:dyDescent="0.2">
      <c r="A121" s="23"/>
      <c r="B121" s="23"/>
      <c r="C121" s="23"/>
      <c r="D121" s="23"/>
      <c r="E121" s="24"/>
      <c r="F121" s="51"/>
      <c r="G121" s="26"/>
      <c r="H121" s="26"/>
      <c r="I121" s="26"/>
      <c r="J121" s="26"/>
      <c r="K121" s="26"/>
      <c r="L121" s="26"/>
      <c r="M121" s="27"/>
      <c r="N121" s="27"/>
      <c r="O121" s="23"/>
      <c r="P121" s="23"/>
    </row>
    <row r="122" spans="1:16" x14ac:dyDescent="0.2">
      <c r="A122" s="23"/>
      <c r="B122" s="57" t="s">
        <v>26</v>
      </c>
      <c r="C122" s="57"/>
      <c r="D122" s="57"/>
      <c r="E122" s="58"/>
      <c r="F122" s="59">
        <f>SUM(F112:F121)</f>
        <v>164</v>
      </c>
      <c r="G122" s="26"/>
      <c r="H122" s="26"/>
      <c r="I122" s="26"/>
      <c r="J122" s="26"/>
      <c r="K122" s="26"/>
      <c r="L122" s="26"/>
      <c r="M122" s="27"/>
      <c r="N122" s="27"/>
      <c r="O122" s="23"/>
      <c r="P122" s="23"/>
    </row>
    <row r="123" spans="1:16" x14ac:dyDescent="0.2">
      <c r="A123" s="23"/>
      <c r="B123" s="23"/>
      <c r="C123" s="23"/>
      <c r="D123" s="23"/>
      <c r="E123" s="24"/>
      <c r="F123" s="24"/>
      <c r="G123" s="26"/>
      <c r="H123" s="26"/>
      <c r="I123" s="26"/>
      <c r="J123" s="26"/>
      <c r="K123" s="26"/>
      <c r="L123" s="26"/>
      <c r="M123" s="25"/>
      <c r="N123" s="27"/>
      <c r="O123" s="27"/>
      <c r="P123" s="23"/>
    </row>
    <row r="124" spans="1:16" x14ac:dyDescent="0.2">
      <c r="D124" s="23"/>
      <c r="E124" s="3"/>
      <c r="F124" s="52"/>
      <c r="G124" s="3"/>
      <c r="H124" s="3"/>
      <c r="I124" s="3"/>
      <c r="J124" s="26"/>
      <c r="K124" s="26"/>
      <c r="L124" s="26"/>
      <c r="M124" s="2"/>
      <c r="N124" s="5"/>
      <c r="O124" s="5"/>
      <c r="P124"/>
    </row>
  </sheetData>
  <mergeCells count="3">
    <mergeCell ref="A108:P108"/>
    <mergeCell ref="A109:P109"/>
    <mergeCell ref="A105:P107"/>
  </mergeCells>
  <conditionalFormatting sqref="M1:P56 M58:P65 M67:P75 M83:P95 M97:P104">
    <cfRule type="cellIs" dxfId="5" priority="2" operator="lessThan">
      <formula>0</formula>
    </cfRule>
  </conditionalFormatting>
  <conditionalFormatting sqref="M57:P57 M76:P78">
    <cfRule type="cellIs" dxfId="4" priority="1" operator="lessThan">
      <formula>0</formula>
    </cfRule>
  </conditionalFormatting>
  <conditionalFormatting sqref="M66:P66">
    <cfRule type="cellIs" dxfId="3" priority="7" operator="lessThan">
      <formula>0</formula>
    </cfRule>
  </conditionalFormatting>
  <conditionalFormatting sqref="M79:P80 M125:P1048576">
    <cfRule type="cellIs" dxfId="2" priority="21" operator="lessThan">
      <formula>0</formula>
    </cfRule>
  </conditionalFormatting>
  <conditionalFormatting sqref="M81:P81">
    <cfRule type="cellIs" dxfId="1" priority="19" operator="lessThan">
      <formula>0</formula>
    </cfRule>
  </conditionalFormatting>
  <conditionalFormatting sqref="P111:P122 M123:P124">
    <cfRule type="cellIs" dxfId="0" priority="5" operator="lessThan">
      <formula>0</formula>
    </cfRule>
  </conditionalFormatting>
  <pageMargins left="0.25" right="0.25" top="0.73958333333333337" bottom="0.4375" header="0.3" footer="0.3"/>
  <pageSetup orientation="landscape" r:id="rId1"/>
  <headerFooter>
    <oddHeader>&amp;C&amp;"-,Bold"College Graduate Student Headcount
&amp;"-,Regular"Fall Semester, First Week Census</oddHeader>
    <oddFooter xml:space="preserve">&amp;R&amp;"-,Italic"&amp;9 10/5/24
</oddFooter>
  </headerFooter>
  <rowBreaks count="2" manualBreakCount="2">
    <brk id="34" max="16383" man="1"/>
    <brk id="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Grad Students</vt:lpstr>
    </vt:vector>
  </TitlesOfParts>
  <Company>Indiana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Feickert</dc:creator>
  <cp:lastModifiedBy>Hendershott, Nathan J</cp:lastModifiedBy>
  <cp:lastPrinted>2023-11-30T12:09:07Z</cp:lastPrinted>
  <dcterms:created xsi:type="dcterms:W3CDTF">2012-09-03T16:53:43Z</dcterms:created>
  <dcterms:modified xsi:type="dcterms:W3CDTF">2025-09-23T15:05:07Z</dcterms:modified>
</cp:coreProperties>
</file>